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워드프레스\"/>
    </mc:Choice>
  </mc:AlternateContent>
  <xr:revisionPtr revIDLastSave="0" documentId="13_ncr:1_{F3DCF80F-599F-47F2-AF2A-19BF85F5EBDB}" xr6:coauthVersionLast="47" xr6:coauthVersionMax="47" xr10:uidLastSave="{00000000-0000-0000-0000-000000000000}"/>
  <bookViews>
    <workbookView xWindow="-108" yWindow="-108" windowWidth="23256" windowHeight="12576" activeTab="1" xr2:uid="{4EAE552B-DB4D-4EC9-8D79-0D86C6BB9A47}"/>
  </bookViews>
  <sheets>
    <sheet name="부가세신고서" sheetId="1" r:id="rId1"/>
    <sheet name="안분 예시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3" l="1"/>
  <c r="G6" i="3"/>
  <c r="G7" i="3"/>
  <c r="G8" i="3"/>
  <c r="E33" i="3"/>
  <c r="F27" i="3"/>
  <c r="E27" i="3"/>
  <c r="G26" i="3"/>
  <c r="G25" i="3"/>
  <c r="G24" i="3"/>
  <c r="G23" i="3"/>
  <c r="G22" i="3"/>
  <c r="G21" i="3"/>
  <c r="G20" i="3"/>
  <c r="G19" i="3"/>
  <c r="G18" i="3"/>
  <c r="G17" i="3"/>
  <c r="G16" i="3"/>
  <c r="G15" i="3"/>
  <c r="F14" i="3"/>
  <c r="E14" i="3"/>
  <c r="G13" i="3"/>
  <c r="G12" i="3"/>
  <c r="G11" i="3"/>
  <c r="G10" i="3"/>
  <c r="G9" i="3"/>
  <c r="J12" i="1"/>
  <c r="J20" i="1" s="1"/>
  <c r="J29" i="1" s="1"/>
  <c r="H20" i="1"/>
  <c r="J17" i="1"/>
  <c r="J16" i="1"/>
  <c r="J15" i="1"/>
  <c r="J14" i="1"/>
  <c r="J13" i="1"/>
  <c r="E28" i="3" l="1"/>
  <c r="G27" i="3"/>
  <c r="G14" i="3"/>
  <c r="F28" i="3"/>
  <c r="G28" i="3"/>
  <c r="F32" i="3"/>
  <c r="F31" i="3"/>
  <c r="F33" i="3" l="1"/>
  <c r="J16" i="3" l="1"/>
  <c r="K16" i="3" s="1"/>
  <c r="K30" i="3" s="1"/>
  <c r="J17" i="3"/>
  <c r="J18" i="3"/>
  <c r="K18" i="3" s="1"/>
  <c r="J19" i="3"/>
  <c r="K19" i="3" s="1"/>
  <c r="J15" i="3"/>
  <c r="H23" i="3"/>
  <c r="I23" i="3" s="1"/>
  <c r="J20" i="3"/>
  <c r="K20" i="3" s="1"/>
  <c r="H11" i="3"/>
  <c r="I11" i="3" s="1"/>
  <c r="H9" i="3"/>
  <c r="I9" i="3" s="1"/>
  <c r="J8" i="3"/>
  <c r="K8" i="3" s="1"/>
  <c r="J24" i="3"/>
  <c r="K24" i="3" s="1"/>
  <c r="H10" i="3"/>
  <c r="I10" i="3" s="1"/>
  <c r="J21" i="3"/>
  <c r="K21" i="3" s="1"/>
  <c r="H21" i="3"/>
  <c r="I21" i="3" s="1"/>
  <c r="H25" i="3"/>
  <c r="I25" i="3" s="1"/>
  <c r="J22" i="3"/>
  <c r="K22" i="3" s="1"/>
  <c r="H13" i="3"/>
  <c r="I13" i="3" s="1"/>
  <c r="J11" i="3"/>
  <c r="K11" i="3" s="1"/>
  <c r="H6" i="3"/>
  <c r="I6" i="3" s="1"/>
  <c r="J9" i="3"/>
  <c r="K9" i="3" s="1"/>
  <c r="H20" i="3"/>
  <c r="I20" i="3" s="1"/>
  <c r="H22" i="3"/>
  <c r="I22" i="3" s="1"/>
  <c r="J26" i="3"/>
  <c r="K26" i="3" s="1"/>
  <c r="H15" i="3"/>
  <c r="I15" i="3" s="1"/>
  <c r="J23" i="3"/>
  <c r="K23" i="3" s="1"/>
  <c r="H16" i="3"/>
  <c r="I16" i="3" s="1"/>
  <c r="J6" i="3"/>
  <c r="K6" i="3" s="1"/>
  <c r="H24" i="3"/>
  <c r="I24" i="3" s="1"/>
  <c r="J10" i="3"/>
  <c r="K10" i="3" s="1"/>
  <c r="K17" i="3"/>
  <c r="J12" i="3"/>
  <c r="K12" i="3" s="1"/>
  <c r="J5" i="3"/>
  <c r="K5" i="3" s="1"/>
  <c r="J7" i="3"/>
  <c r="K7" i="3" s="1"/>
  <c r="H7" i="3"/>
  <c r="I7" i="3" s="1"/>
  <c r="H18" i="3"/>
  <c r="I18" i="3" s="1"/>
  <c r="K15" i="3"/>
  <c r="J13" i="3"/>
  <c r="K13" i="3" s="1"/>
  <c r="H17" i="3"/>
  <c r="I17" i="3" s="1"/>
  <c r="H26" i="3"/>
  <c r="I26" i="3" s="1"/>
  <c r="H5" i="3"/>
  <c r="I5" i="3" s="1"/>
  <c r="H8" i="3"/>
  <c r="I8" i="3" s="1"/>
  <c r="J25" i="3"/>
  <c r="K25" i="3" s="1"/>
  <c r="H12" i="3"/>
  <c r="I12" i="3" s="1"/>
  <c r="H19" i="3"/>
  <c r="I19" i="3" s="1"/>
  <c r="H27" i="3" l="1"/>
  <c r="K27" i="3"/>
  <c r="I14" i="3"/>
  <c r="I27" i="3"/>
  <c r="J27" i="3"/>
  <c r="H14" i="3"/>
  <c r="H28" i="3" s="1"/>
  <c r="J14" i="3"/>
  <c r="K14" i="3"/>
  <c r="K31" i="3"/>
  <c r="K32" i="3" s="1"/>
  <c r="I28" i="3" l="1"/>
  <c r="K28" i="3"/>
  <c r="J28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tc={B7E2F11D-CF0F-4B64-A2E2-875F5C02FB94}</author>
  </authors>
  <commentList>
    <comment ref="J11" authorId="0" shapeId="0" xr:uid="{B7E2F11D-CF0F-4B64-A2E2-875F5C02FB94}">
      <text>
        <t>[스레드 댓글]
사용 중인 버전의 Excel에서 이 스레드 댓글을 읽을 수 있지만 파일을 이후 버전의 Excel에서 열면 편집 내용이 모두 제거됩니다. 자세한 정보: https://go.microsoft.com/fwlink/?linkid=870924.
댓글:
    업체의 세액계산에 따라 10%가 아닐 수 있음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tc={1C4EB37D-56B9-4D75-B344-EDA370CB004C}</author>
    <author>tc={DAB54A87-23F7-40E6-A1B3-CEC0B4737574}</author>
    <author>tc={0FE10A20-F380-492B-9838-7CF7CC37CAE3}</author>
    <author>tc={432C9ADF-4451-4D54-AC9C-64732C27F43E}</author>
    <author>tc={6925092C-40C4-4144-A039-2A6B4D93F26B}</author>
  </authors>
  <commentList>
    <comment ref="E4" authorId="0" shapeId="0" xr:uid="{1C4EB37D-56B9-4D75-B344-EDA370CB004C}">
      <text>
        <t>[스레드 댓글]
사용 중인 버전의 Excel에서 이 스레드 댓글을 읽을 수 있지만 파일을 이후 버전의 Excel에서 열면 편집 내용이 모두 제거됩니다. 자세한 정보: https://go.microsoft.com/fwlink/?linkid=870924.
댓글:
    더존의 매입장 정보를 거래처정보를 붙여넣습니다. (거래처, 사업자(주민)번호, 공급가액, 세액을 값으로 붙여넣습니다.</t>
      </text>
    </comment>
    <comment ref="F4" authorId="1" shapeId="0" xr:uid="{DAB54A87-23F7-40E6-A1B3-CEC0B4737574}">
      <text>
        <t>[스레드 댓글]
사용 중인 버전의 Excel에서 이 스레드 댓글을 읽을 수 있지만 파일을 이후 버전의 Excel에서 열면 편집 내용이 모두 제거됩니다. 자세한 정보: https://go.microsoft.com/fwlink/?linkid=870924.
댓글:
    더존의 매입장 정보를 거래처정보를 붙여넣습니다. (거래처, 사업자(주민)번호, 공급가액, 세액을 값으로 붙여넣습니다.</t>
      </text>
    </comment>
    <comment ref="F30" authorId="2" shapeId="0" xr:uid="{0FE10A20-F380-492B-9838-7CF7CC37CAE3}">
      <text>
        <t>[스레드 댓글]
사용 중인 버전의 Excel에서 이 스레드 댓글을 읽을 수 있지만 파일을 이후 버전의 Excel에서 열면 편집 내용이 모두 제거됩니다. 자세한 정보: https://go.microsoft.com/fwlink/?linkid=870924.
댓글:
    비율은 자동계산됩니다.</t>
      </text>
    </comment>
    <comment ref="J30" authorId="3" shapeId="0" xr:uid="{432C9ADF-4451-4D54-AC9C-64732C27F43E}">
      <text>
        <t>[스레드 댓글]
사용 중인 버전의 Excel에서 이 스레드 댓글을 읽을 수 있지만 파일을 이후 버전의 Excel에서 열면 편집 내용이 모두 제거됩니다. 자세한 정보: https://go.microsoft.com/fwlink/?linkid=870924.
댓글:
    이 또한, [B4]셀 구분을 자동불러옵니다.</t>
      </text>
    </comment>
    <comment ref="D31" authorId="4" shapeId="0" xr:uid="{6925092C-40C4-4144-A039-2A6B4D93F26B}">
      <text>
        <t>[스레드 댓글]
사용 중인 버전의 Excel에서 이 스레드 댓글을 읽을 수 있지만 파일을 이후 버전의 Excel에서 열면 편집 내용이 모두 제거됩니다. 자세한 정보: https://go.microsoft.com/fwlink/?linkid=870924.
댓글:
    예정기간인 경우, 1월~3월 , 7월~9월 / 확정인 경우 4월~6월, 10월~12월</t>
      </text>
    </comment>
  </commentList>
</comments>
</file>

<file path=xl/sharedStrings.xml><?xml version="1.0" encoding="utf-8"?>
<sst xmlns="http://schemas.openxmlformats.org/spreadsheetml/2006/main" count="143" uniqueCount="118">
  <si>
    <t>일반과세자 부가가치세</t>
    <phoneticPr fontId="1" type="noConversion"/>
  </si>
  <si>
    <t>[ ]</t>
    <phoneticPr fontId="1" type="noConversion"/>
  </si>
  <si>
    <t>예정</t>
    <phoneticPr fontId="1" type="noConversion"/>
  </si>
  <si>
    <t xml:space="preserve">[ ] </t>
    <phoneticPr fontId="1" type="noConversion"/>
  </si>
  <si>
    <t>확정</t>
    <phoneticPr fontId="1" type="noConversion"/>
  </si>
  <si>
    <t>기한후 과세표준</t>
    <phoneticPr fontId="1" type="noConversion"/>
  </si>
  <si>
    <t>신고서</t>
    <phoneticPr fontId="1" type="noConversion"/>
  </si>
  <si>
    <t>영세율등 조기환급</t>
    <phoneticPr fontId="1" type="noConversion"/>
  </si>
  <si>
    <t>관리번호</t>
    <phoneticPr fontId="1" type="noConversion"/>
  </si>
  <si>
    <t>신고기간</t>
    <phoneticPr fontId="1" type="noConversion"/>
  </si>
  <si>
    <t>처리기간 즉시</t>
    <phoneticPr fontId="1" type="noConversion"/>
  </si>
  <si>
    <t>사업자</t>
    <phoneticPr fontId="1" type="noConversion"/>
  </si>
  <si>
    <t>상호</t>
    <phoneticPr fontId="1" type="noConversion"/>
  </si>
  <si>
    <t>생년월일</t>
    <phoneticPr fontId="1" type="noConversion"/>
  </si>
  <si>
    <t>사업장주소</t>
    <phoneticPr fontId="1" type="noConversion"/>
  </si>
  <si>
    <t>구분</t>
    <phoneticPr fontId="1" type="noConversion"/>
  </si>
  <si>
    <t>① 신 고 내 용</t>
    <phoneticPr fontId="1" type="noConversion"/>
  </si>
  <si>
    <t>전자신고제출분</t>
    <phoneticPr fontId="1" type="noConversion"/>
  </si>
  <si>
    <t>성명</t>
    <phoneticPr fontId="1" type="noConversion"/>
  </si>
  <si>
    <t>전화번호</t>
    <phoneticPr fontId="1" type="noConversion"/>
  </si>
  <si>
    <t>전자우편주소</t>
    <phoneticPr fontId="1" type="noConversion"/>
  </si>
  <si>
    <t>사업장</t>
    <phoneticPr fontId="1" type="noConversion"/>
  </si>
  <si>
    <t>주소지</t>
    <phoneticPr fontId="1" type="noConversion"/>
  </si>
  <si>
    <t>휴대전화</t>
    <phoneticPr fontId="1" type="noConversion"/>
  </si>
  <si>
    <t>과세표준 및 매출세액</t>
    <phoneticPr fontId="1" type="noConversion"/>
  </si>
  <si>
    <t>과세</t>
    <phoneticPr fontId="1" type="noConversion"/>
  </si>
  <si>
    <t>세금계산서발급분</t>
    <phoneticPr fontId="1" type="noConversion"/>
  </si>
  <si>
    <t>매입자발행세금계산서</t>
    <phoneticPr fontId="1" type="noConversion"/>
  </si>
  <si>
    <t>신용카드, 현금영수증 발행분</t>
    <phoneticPr fontId="1" type="noConversion"/>
  </si>
  <si>
    <t>기타(정규영수증외매출분)</t>
    <phoneticPr fontId="1" type="noConversion"/>
  </si>
  <si>
    <t>영세율</t>
    <phoneticPr fontId="1" type="noConversion"/>
  </si>
  <si>
    <t>예정신고누락분</t>
    <phoneticPr fontId="1" type="noConversion"/>
  </si>
  <si>
    <t>대손세액가감</t>
    <phoneticPr fontId="1" type="noConversion"/>
  </si>
  <si>
    <t>합계</t>
  </si>
  <si>
    <t>합계</t>
    <phoneticPr fontId="1" type="noConversion"/>
  </si>
  <si>
    <t>금액</t>
    <phoneticPr fontId="1" type="noConversion"/>
  </si>
  <si>
    <t>세율</t>
    <phoneticPr fontId="1" type="noConversion"/>
  </si>
  <si>
    <t>세액</t>
    <phoneticPr fontId="1" type="noConversion"/>
  </si>
  <si>
    <t>10/100</t>
    <phoneticPr fontId="1" type="noConversion"/>
  </si>
  <si>
    <t>0/100</t>
    <phoneticPr fontId="1" type="noConversion"/>
  </si>
  <si>
    <t>매입세액</t>
    <phoneticPr fontId="1" type="noConversion"/>
  </si>
  <si>
    <t>세금계산서 수취분</t>
    <phoneticPr fontId="1" type="noConversion"/>
  </si>
  <si>
    <t>일반매입</t>
    <phoneticPr fontId="1" type="noConversion"/>
  </si>
  <si>
    <t>수출기업 수입분 납부유예</t>
    <phoneticPr fontId="1" type="noConversion"/>
  </si>
  <si>
    <t>고정자산매입</t>
    <phoneticPr fontId="1" type="noConversion"/>
  </si>
  <si>
    <t>그밖의 공제매입세액</t>
    <phoneticPr fontId="1" type="noConversion"/>
  </si>
  <si>
    <t>차감계</t>
    <phoneticPr fontId="1" type="noConversion"/>
  </si>
  <si>
    <t xml:space="preserve">납부(환급)세액 </t>
    <phoneticPr fontId="1" type="noConversion"/>
  </si>
  <si>
    <t>경감. 공제세액</t>
    <phoneticPr fontId="1" type="noConversion"/>
  </si>
  <si>
    <t>신용카드매출전표등발행공제</t>
    <phoneticPr fontId="1" type="noConversion"/>
  </si>
  <si>
    <t>소규모개인사업자부가가치세감면세액</t>
    <phoneticPr fontId="1" type="noConversion"/>
  </si>
  <si>
    <t>사업양수자가 대리납부한 세액</t>
    <phoneticPr fontId="1" type="noConversion"/>
  </si>
  <si>
    <t>매입자 납부특례에 따라 납부한 세액</t>
    <phoneticPr fontId="1" type="noConversion"/>
  </si>
  <si>
    <t>신용카드업자가 대리납부한 세액</t>
    <phoneticPr fontId="1" type="noConversion"/>
  </si>
  <si>
    <t>가산세액 계</t>
    <phoneticPr fontId="1" type="noConversion"/>
  </si>
  <si>
    <t>차감.가감하여 납부할세액(환급받을 세액)</t>
    <phoneticPr fontId="1" type="noConversion"/>
  </si>
  <si>
    <t>예정신고미환급세액</t>
    <phoneticPr fontId="1" type="noConversion"/>
  </si>
  <si>
    <t>예정고지세액</t>
    <phoneticPr fontId="1" type="noConversion"/>
  </si>
  <si>
    <t>20-(1)</t>
    <phoneticPr fontId="1" type="noConversion"/>
  </si>
  <si>
    <t>(가)</t>
    <phoneticPr fontId="1" type="noConversion"/>
  </si>
  <si>
    <t>(다)</t>
    <phoneticPr fontId="1" type="noConversion"/>
  </si>
  <si>
    <t>(나)</t>
    <phoneticPr fontId="1" type="noConversion"/>
  </si>
  <si>
    <t>(라)</t>
    <phoneticPr fontId="1" type="noConversion"/>
  </si>
  <si>
    <t>(마)</t>
    <phoneticPr fontId="1" type="noConversion"/>
  </si>
  <si>
    <t>(바)</t>
    <phoneticPr fontId="1" type="noConversion"/>
  </si>
  <si>
    <t>(사)</t>
    <phoneticPr fontId="1" type="noConversion"/>
  </si>
  <si>
    <t>(아)</t>
    <phoneticPr fontId="1" type="noConversion"/>
  </si>
  <si>
    <t>(자)</t>
    <phoneticPr fontId="1" type="noConversion"/>
  </si>
  <si>
    <t>(차)</t>
    <phoneticPr fontId="1" type="noConversion"/>
  </si>
  <si>
    <t>(카)</t>
    <phoneticPr fontId="1" type="noConversion"/>
  </si>
  <si>
    <t>총괄납부사업자가납부할 세액(환급받을 세액)</t>
    <phoneticPr fontId="1" type="noConversion"/>
  </si>
  <si>
    <t>국세 환급금 계좌신고</t>
    <phoneticPr fontId="1" type="noConversion"/>
  </si>
  <si>
    <t>거래은행</t>
    <phoneticPr fontId="1" type="noConversion"/>
  </si>
  <si>
    <t>계좌번호</t>
    <phoneticPr fontId="1" type="noConversion"/>
  </si>
  <si>
    <t>폐업일</t>
    <phoneticPr fontId="1" type="noConversion"/>
  </si>
  <si>
    <t>폐업신고</t>
    <phoneticPr fontId="1" type="noConversion"/>
  </si>
  <si>
    <t>폐업사유</t>
    <phoneticPr fontId="1" type="noConversion"/>
  </si>
  <si>
    <t>영세율상호주의</t>
    <phoneticPr fontId="1" type="noConversion"/>
  </si>
  <si>
    <t xml:space="preserve">여 [ ] </t>
    <phoneticPr fontId="1" type="noConversion"/>
  </si>
  <si>
    <t>부 [ ]</t>
    <phoneticPr fontId="1" type="noConversion"/>
  </si>
  <si>
    <t>적용구분</t>
    <phoneticPr fontId="1" type="noConversion"/>
  </si>
  <si>
    <t>업종</t>
    <phoneticPr fontId="1" type="noConversion"/>
  </si>
  <si>
    <t>해당국가</t>
    <phoneticPr fontId="1" type="noConversion"/>
  </si>
  <si>
    <t>과세표준명세</t>
    <phoneticPr fontId="1" type="noConversion"/>
  </si>
  <si>
    <t>업태</t>
    <phoneticPr fontId="1" type="noConversion"/>
  </si>
  <si>
    <t>종목</t>
    <phoneticPr fontId="1" type="noConversion"/>
  </si>
  <si>
    <t>생산요소</t>
    <phoneticPr fontId="1" type="noConversion"/>
  </si>
  <si>
    <t>업종코드</t>
    <phoneticPr fontId="1" type="noConversion"/>
  </si>
  <si>
    <t>세무대리인</t>
    <phoneticPr fontId="1" type="noConversion"/>
  </si>
  <si>
    <t>사업자등록번호</t>
    <phoneticPr fontId="1" type="noConversion"/>
  </si>
  <si>
    <t>전표일자</t>
  </si>
  <si>
    <t>구분</t>
    <phoneticPr fontId="7" type="noConversion"/>
  </si>
  <si>
    <t>거래처</t>
  </si>
  <si>
    <t>사업자(주민)번호</t>
  </si>
  <si>
    <t>공급가액</t>
  </si>
  <si>
    <t>부가세</t>
  </si>
  <si>
    <t>과세표준 과세분</t>
    <phoneticPr fontId="6" type="noConversion"/>
  </si>
  <si>
    <t>과세표준 면세분</t>
    <phoneticPr fontId="6" type="noConversion"/>
  </si>
  <si>
    <t>부가세 과세분</t>
    <phoneticPr fontId="6" type="noConversion"/>
  </si>
  <si>
    <t>부가세 면세분</t>
    <phoneticPr fontId="6" type="noConversion"/>
  </si>
  <si>
    <t>2023-01-31</t>
  </si>
  <si>
    <t>판관</t>
  </si>
  <si>
    <t>2023-02-28</t>
  </si>
  <si>
    <t>2023-03-31</t>
  </si>
  <si>
    <t>1기 예정 계</t>
    <phoneticPr fontId="6" type="noConversion"/>
  </si>
  <si>
    <t>판관</t>
    <phoneticPr fontId="7" type="noConversion"/>
  </si>
  <si>
    <t>분양</t>
    <phoneticPr fontId="7" type="noConversion"/>
  </si>
  <si>
    <t>1기 확정 계</t>
    <phoneticPr fontId="6" type="noConversion"/>
  </si>
  <si>
    <t>계</t>
    <phoneticPr fontId="6" type="noConversion"/>
  </si>
  <si>
    <t>구분</t>
    <phoneticPr fontId="6" type="noConversion"/>
  </si>
  <si>
    <t>금액</t>
    <phoneticPr fontId="6" type="noConversion"/>
  </si>
  <si>
    <t>비율</t>
    <phoneticPr fontId="6" type="noConversion"/>
  </si>
  <si>
    <t>분양</t>
    <phoneticPr fontId="6" type="noConversion"/>
  </si>
  <si>
    <t>과세매출</t>
    <phoneticPr fontId="6" type="noConversion"/>
  </si>
  <si>
    <t>판관</t>
    <phoneticPr fontId="6" type="noConversion"/>
  </si>
  <si>
    <t>면세매출</t>
    <phoneticPr fontId="6" type="noConversion"/>
  </si>
  <si>
    <t>총매출</t>
    <phoneticPr fontId="6" type="noConversion"/>
  </si>
  <si>
    <t>　　 2023년 2기 예정 공통매입세액 안분내역　　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</si>
</sst>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mm&quot;월&quot;\ dd&quot;일&quot;"/>
    <numFmt numFmtId="177" formatCode="#,##0_);[Red]\(#,##0\)"/>
    <numFmt numFmtId="178" formatCode="#,##0_ "/>
  </numFmts>
  <fonts count="1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sz val="9"/>
      <color indexed="8"/>
      <name val="굴림체"/>
      <family val="3"/>
      <charset val="129"/>
    </font>
    <font>
      <sz val="8"/>
      <name val="돋움"/>
      <family val="3"/>
      <charset val="129"/>
    </font>
    <font>
      <sz val="8"/>
      <name val="굴림체"/>
      <family val="3"/>
      <charset val="129"/>
    </font>
    <font>
      <b/>
      <u/>
      <sz val="15"/>
      <color indexed="8"/>
      <name val="굴림"/>
      <family val="3"/>
      <charset val="129"/>
    </font>
    <font>
      <sz val="9"/>
      <color indexed="8"/>
      <name val="굴림"/>
      <family val="3"/>
      <charset val="129"/>
    </font>
    <font>
      <sz val="9"/>
      <color theme="1"/>
      <name val="굴림"/>
      <family val="3"/>
      <charset val="129"/>
    </font>
    <font>
      <b/>
      <sz val="9"/>
      <color indexed="8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22"/>
      </right>
      <top style="medium">
        <color indexed="64"/>
      </top>
      <bottom style="medium">
        <color indexed="64"/>
      </bottom>
      <diagonal/>
    </border>
    <border>
      <left/>
      <right style="thin">
        <color indexed="22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/>
    <xf numFmtId="41" fontId="5" fillId="0" borderId="0" applyFont="0" applyFill="0" applyBorder="0" applyAlignment="0" applyProtection="0"/>
  </cellStyleXfs>
  <cellXfs count="134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0" borderId="0" xfId="0" applyFont="1">
      <alignment vertical="center"/>
    </xf>
    <xf numFmtId="177" fontId="0" fillId="0" borderId="0" xfId="0" applyNumberFormat="1">
      <alignment vertical="center"/>
    </xf>
    <xf numFmtId="177" fontId="0" fillId="2" borderId="0" xfId="0" applyNumberFormat="1" applyFill="1">
      <alignment vertical="center"/>
    </xf>
    <xf numFmtId="178" fontId="0" fillId="2" borderId="0" xfId="0" applyNumberFormat="1" applyFill="1">
      <alignment vertical="center"/>
    </xf>
    <xf numFmtId="178" fontId="0" fillId="0" borderId="0" xfId="0" applyNumberFormat="1">
      <alignment vertical="center"/>
    </xf>
    <xf numFmtId="178" fontId="0" fillId="0" borderId="0" xfId="0" applyNumberFormat="1" applyAlignment="1">
      <alignment horizontal="center" vertical="center"/>
    </xf>
    <xf numFmtId="0" fontId="3" fillId="0" borderId="0" xfId="0" applyFont="1">
      <alignment vertical="center"/>
    </xf>
    <xf numFmtId="178" fontId="3" fillId="0" borderId="0" xfId="0" applyNumberFormat="1" applyFont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8" fontId="4" fillId="0" borderId="0" xfId="0" applyNumberFormat="1" applyFont="1">
      <alignment vertical="center"/>
    </xf>
    <xf numFmtId="0" fontId="0" fillId="0" borderId="2" xfId="0" applyBorder="1" applyAlignment="1">
      <alignment horizontal="center" vertical="center"/>
    </xf>
    <xf numFmtId="178" fontId="0" fillId="0" borderId="2" xfId="0" applyNumberFormat="1" applyBorder="1">
      <alignment vertical="center"/>
    </xf>
    <xf numFmtId="0" fontId="0" fillId="0" borderId="2" xfId="0" applyBorder="1">
      <alignment vertical="center"/>
    </xf>
    <xf numFmtId="177" fontId="0" fillId="0" borderId="2" xfId="0" applyNumberFormat="1" applyBorder="1">
      <alignment vertical="center"/>
    </xf>
    <xf numFmtId="176" fontId="0" fillId="0" borderId="2" xfId="0" applyNumberFormat="1" applyBorder="1" applyAlignment="1">
      <alignment horizontal="right" vertical="center"/>
    </xf>
    <xf numFmtId="178" fontId="0" fillId="2" borderId="2" xfId="0" applyNumberFormat="1" applyFill="1" applyBorder="1">
      <alignment vertical="center"/>
    </xf>
    <xf numFmtId="0" fontId="0" fillId="0" borderId="6" xfId="0" applyBorder="1">
      <alignment vertical="center"/>
    </xf>
    <xf numFmtId="177" fontId="0" fillId="0" borderId="6" xfId="0" applyNumberFormat="1" applyBorder="1">
      <alignment vertical="center"/>
    </xf>
    <xf numFmtId="0" fontId="0" fillId="0" borderId="8" xfId="0" applyBorder="1">
      <alignment vertical="center"/>
    </xf>
    <xf numFmtId="178" fontId="0" fillId="0" borderId="8" xfId="0" applyNumberFormat="1" applyBorder="1">
      <alignment vertical="center"/>
    </xf>
    <xf numFmtId="177" fontId="0" fillId="0" borderId="8" xfId="0" applyNumberFormat="1" applyBorder="1">
      <alignment vertical="center"/>
    </xf>
    <xf numFmtId="0" fontId="0" fillId="0" borderId="7" xfId="0" applyBorder="1">
      <alignment vertical="center"/>
    </xf>
    <xf numFmtId="178" fontId="0" fillId="0" borderId="7" xfId="0" applyNumberFormat="1" applyBorder="1">
      <alignment vertical="center"/>
    </xf>
    <xf numFmtId="177" fontId="0" fillId="0" borderId="7" xfId="0" applyNumberFormat="1" applyBorder="1">
      <alignment vertical="center"/>
    </xf>
    <xf numFmtId="178" fontId="0" fillId="0" borderId="6" xfId="0" applyNumberFormat="1" applyBorder="1">
      <alignment vertical="center"/>
    </xf>
    <xf numFmtId="0" fontId="0" fillId="0" borderId="9" xfId="0" applyBorder="1">
      <alignment vertical="center"/>
    </xf>
    <xf numFmtId="178" fontId="0" fillId="0" borderId="9" xfId="0" applyNumberFormat="1" applyBorder="1">
      <alignment vertical="center"/>
    </xf>
    <xf numFmtId="177" fontId="0" fillId="0" borderId="9" xfId="0" applyNumberFormat="1" applyBorder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Alignment="1">
      <alignment horizontal="center" vertical="center"/>
    </xf>
    <xf numFmtId="41" fontId="9" fillId="0" borderId="0" xfId="2" applyFont="1" applyFill="1" applyBorder="1" applyAlignment="1" applyProtection="1">
      <alignment vertical="center"/>
    </xf>
    <xf numFmtId="0" fontId="9" fillId="5" borderId="10" xfId="1" applyFont="1" applyFill="1" applyBorder="1" applyAlignment="1">
      <alignment horizontal="center" vertical="center" wrapText="1"/>
    </xf>
    <xf numFmtId="0" fontId="9" fillId="5" borderId="11" xfId="1" applyFont="1" applyFill="1" applyBorder="1" applyAlignment="1">
      <alignment horizontal="center" vertical="center" wrapText="1"/>
    </xf>
    <xf numFmtId="0" fontId="9" fillId="5" borderId="12" xfId="1" applyFont="1" applyFill="1" applyBorder="1" applyAlignment="1">
      <alignment horizontal="center" vertical="center" wrapText="1"/>
    </xf>
    <xf numFmtId="41" fontId="9" fillId="5" borderId="12" xfId="2" applyFont="1" applyFill="1" applyBorder="1" applyAlignment="1" applyProtection="1">
      <alignment horizontal="center" vertical="center" wrapText="1"/>
    </xf>
    <xf numFmtId="41" fontId="9" fillId="5" borderId="13" xfId="2" applyFont="1" applyFill="1" applyBorder="1" applyAlignment="1" applyProtection="1">
      <alignment horizontal="center" vertical="center" wrapText="1"/>
    </xf>
    <xf numFmtId="41" fontId="9" fillId="5" borderId="10" xfId="2" applyFont="1" applyFill="1" applyBorder="1" applyAlignment="1" applyProtection="1">
      <alignment horizontal="center" vertical="center" wrapText="1"/>
    </xf>
    <xf numFmtId="41" fontId="9" fillId="5" borderId="14" xfId="2" applyFont="1" applyFill="1" applyBorder="1" applyAlignment="1" applyProtection="1">
      <alignment horizontal="center" vertical="center" wrapText="1"/>
    </xf>
    <xf numFmtId="41" fontId="9" fillId="5" borderId="11" xfId="2" applyFont="1" applyFill="1" applyBorder="1" applyAlignment="1" applyProtection="1">
      <alignment horizontal="center" vertical="center" wrapText="1"/>
    </xf>
    <xf numFmtId="14" fontId="10" fillId="0" borderId="15" xfId="1" applyNumberFormat="1" applyFont="1" applyBorder="1" applyAlignment="1">
      <alignment horizontal="center" vertical="center"/>
    </xf>
    <xf numFmtId="14" fontId="10" fillId="0" borderId="16" xfId="1" applyNumberFormat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41" fontId="10" fillId="0" borderId="17" xfId="2" applyFont="1" applyFill="1" applyBorder="1" applyAlignment="1" applyProtection="1">
      <alignment horizontal="right" vertical="center"/>
    </xf>
    <xf numFmtId="41" fontId="10" fillId="0" borderId="15" xfId="2" applyFont="1" applyFill="1" applyBorder="1" applyAlignment="1" applyProtection="1">
      <alignment vertical="center"/>
    </xf>
    <xf numFmtId="41" fontId="10" fillId="0" borderId="18" xfId="2" applyFont="1" applyFill="1" applyBorder="1" applyAlignment="1" applyProtection="1">
      <alignment vertical="center"/>
    </xf>
    <xf numFmtId="41" fontId="10" fillId="0" borderId="16" xfId="2" applyFont="1" applyFill="1" applyBorder="1" applyAlignment="1" applyProtection="1">
      <alignment vertical="center"/>
    </xf>
    <xf numFmtId="14" fontId="10" fillId="0" borderId="19" xfId="1" applyNumberFormat="1" applyFont="1" applyBorder="1" applyAlignment="1">
      <alignment horizontal="center" vertical="center"/>
    </xf>
    <xf numFmtId="14" fontId="10" fillId="0" borderId="20" xfId="1" applyNumberFormat="1" applyFont="1" applyBorder="1" applyAlignment="1">
      <alignment horizontal="center" vertical="center"/>
    </xf>
    <xf numFmtId="0" fontId="10" fillId="0" borderId="21" xfId="1" applyFont="1" applyBorder="1" applyAlignment="1">
      <alignment horizontal="center" vertical="center"/>
    </xf>
    <xf numFmtId="41" fontId="10" fillId="0" borderId="21" xfId="2" applyFont="1" applyFill="1" applyBorder="1" applyAlignment="1" applyProtection="1">
      <alignment horizontal="right" vertical="center"/>
    </xf>
    <xf numFmtId="41" fontId="10" fillId="0" borderId="22" xfId="2" applyFont="1" applyFill="1" applyBorder="1" applyAlignment="1" applyProtection="1">
      <alignment horizontal="right" vertical="center"/>
    </xf>
    <xf numFmtId="41" fontId="10" fillId="0" borderId="19" xfId="2" applyFont="1" applyFill="1" applyBorder="1" applyAlignment="1" applyProtection="1">
      <alignment vertical="center"/>
    </xf>
    <xf numFmtId="41" fontId="10" fillId="0" borderId="23" xfId="2" applyFont="1" applyFill="1" applyBorder="1" applyAlignment="1" applyProtection="1">
      <alignment vertical="center"/>
    </xf>
    <xf numFmtId="41" fontId="10" fillId="0" borderId="20" xfId="2" applyFont="1" applyFill="1" applyBorder="1" applyAlignment="1" applyProtection="1">
      <alignment vertical="center"/>
    </xf>
    <xf numFmtId="14" fontId="10" fillId="3" borderId="19" xfId="1" applyNumberFormat="1" applyFont="1" applyFill="1" applyBorder="1" applyAlignment="1">
      <alignment horizontal="center" vertical="center"/>
    </xf>
    <xf numFmtId="14" fontId="10" fillId="3" borderId="20" xfId="1" applyNumberFormat="1" applyFont="1" applyFill="1" applyBorder="1" applyAlignment="1">
      <alignment horizontal="center" vertical="center"/>
    </xf>
    <xf numFmtId="0" fontId="10" fillId="3" borderId="21" xfId="1" applyFont="1" applyFill="1" applyBorder="1" applyAlignment="1">
      <alignment horizontal="center" vertical="center"/>
    </xf>
    <xf numFmtId="41" fontId="10" fillId="3" borderId="21" xfId="2" applyFont="1" applyFill="1" applyBorder="1" applyAlignment="1" applyProtection="1">
      <alignment horizontal="right" vertical="center"/>
    </xf>
    <xf numFmtId="41" fontId="10" fillId="3" borderId="22" xfId="2" applyFont="1" applyFill="1" applyBorder="1" applyAlignment="1" applyProtection="1">
      <alignment horizontal="right" vertical="center"/>
    </xf>
    <xf numFmtId="41" fontId="10" fillId="3" borderId="19" xfId="2" applyFont="1" applyFill="1" applyBorder="1" applyAlignment="1" applyProtection="1">
      <alignment vertical="center"/>
    </xf>
    <xf numFmtId="41" fontId="10" fillId="3" borderId="23" xfId="2" applyFont="1" applyFill="1" applyBorder="1" applyAlignment="1" applyProtection="1">
      <alignment vertical="center"/>
    </xf>
    <xf numFmtId="41" fontId="10" fillId="3" borderId="20" xfId="2" applyFont="1" applyFill="1" applyBorder="1" applyAlignment="1" applyProtection="1">
      <alignment vertical="center"/>
    </xf>
    <xf numFmtId="41" fontId="10" fillId="4" borderId="27" xfId="2" applyFont="1" applyFill="1" applyBorder="1" applyAlignment="1" applyProtection="1">
      <alignment horizontal="right" vertical="center"/>
    </xf>
    <xf numFmtId="41" fontId="10" fillId="4" borderId="28" xfId="2" applyFont="1" applyFill="1" applyBorder="1" applyAlignment="1" applyProtection="1">
      <alignment horizontal="right" vertical="center"/>
    </xf>
    <xf numFmtId="41" fontId="10" fillId="0" borderId="29" xfId="2" applyFont="1" applyFill="1" applyBorder="1" applyAlignment="1" applyProtection="1">
      <alignment vertical="center"/>
    </xf>
    <xf numFmtId="41" fontId="10" fillId="0" borderId="30" xfId="2" applyFont="1" applyFill="1" applyBorder="1" applyAlignment="1" applyProtection="1">
      <alignment vertical="center"/>
    </xf>
    <xf numFmtId="41" fontId="10" fillId="0" borderId="26" xfId="2" applyFont="1" applyFill="1" applyBorder="1" applyAlignment="1" applyProtection="1">
      <alignment vertical="center"/>
    </xf>
    <xf numFmtId="14" fontId="10" fillId="4" borderId="15" xfId="1" applyNumberFormat="1" applyFont="1" applyFill="1" applyBorder="1" applyAlignment="1">
      <alignment horizontal="center" vertical="center"/>
    </xf>
    <xf numFmtId="0" fontId="10" fillId="4" borderId="17" xfId="1" applyFont="1" applyFill="1" applyBorder="1" applyAlignment="1">
      <alignment horizontal="center" vertical="center"/>
    </xf>
    <xf numFmtId="41" fontId="10" fillId="4" borderId="17" xfId="2" applyFont="1" applyFill="1" applyBorder="1" applyAlignment="1" applyProtection="1">
      <alignment horizontal="right" vertical="center"/>
    </xf>
    <xf numFmtId="14" fontId="10" fillId="4" borderId="19" xfId="1" applyNumberFormat="1" applyFont="1" applyFill="1" applyBorder="1" applyAlignment="1">
      <alignment horizontal="center" vertical="center"/>
    </xf>
    <xf numFmtId="14" fontId="10" fillId="0" borderId="21" xfId="1" applyNumberFormat="1" applyFont="1" applyBorder="1" applyAlignment="1">
      <alignment horizontal="center" vertical="center"/>
    </xf>
    <xf numFmtId="0" fontId="10" fillId="4" borderId="21" xfId="1" applyFont="1" applyFill="1" applyBorder="1" applyAlignment="1">
      <alignment horizontal="center" vertical="center"/>
    </xf>
    <xf numFmtId="41" fontId="10" fillId="4" borderId="21" xfId="2" applyFont="1" applyFill="1" applyBorder="1" applyAlignment="1" applyProtection="1">
      <alignment horizontal="right" vertical="center"/>
    </xf>
    <xf numFmtId="14" fontId="10" fillId="4" borderId="31" xfId="1" applyNumberFormat="1" applyFont="1" applyFill="1" applyBorder="1" applyAlignment="1">
      <alignment horizontal="center" vertical="center"/>
    </xf>
    <xf numFmtId="0" fontId="10" fillId="4" borderId="32" xfId="1" applyFont="1" applyFill="1" applyBorder="1" applyAlignment="1">
      <alignment horizontal="center" vertical="center"/>
    </xf>
    <xf numFmtId="41" fontId="10" fillId="4" borderId="32" xfId="2" applyFont="1" applyFill="1" applyBorder="1" applyAlignment="1" applyProtection="1">
      <alignment horizontal="right" vertical="center"/>
    </xf>
    <xf numFmtId="41" fontId="10" fillId="3" borderId="35" xfId="2" applyFont="1" applyFill="1" applyBorder="1" applyAlignment="1" applyProtection="1">
      <alignment horizontal="right" vertical="center"/>
    </xf>
    <xf numFmtId="41" fontId="10" fillId="3" borderId="36" xfId="2" applyFont="1" applyFill="1" applyBorder="1" applyAlignment="1" applyProtection="1">
      <alignment horizontal="right" vertical="center"/>
    </xf>
    <xf numFmtId="41" fontId="10" fillId="3" borderId="37" xfId="2" applyFont="1" applyFill="1" applyBorder="1" applyAlignment="1" applyProtection="1">
      <alignment vertical="center"/>
    </xf>
    <xf numFmtId="41" fontId="10" fillId="3" borderId="38" xfId="2" applyFont="1" applyFill="1" applyBorder="1" applyAlignment="1" applyProtection="1">
      <alignment vertical="center"/>
    </xf>
    <xf numFmtId="41" fontId="10" fillId="3" borderId="34" xfId="2" applyFont="1" applyFill="1" applyBorder="1" applyAlignment="1" applyProtection="1">
      <alignment vertical="center"/>
    </xf>
    <xf numFmtId="41" fontId="11" fillId="5" borderId="12" xfId="2" applyFont="1" applyFill="1" applyBorder="1" applyAlignment="1" applyProtection="1">
      <alignment vertical="center"/>
    </xf>
    <xf numFmtId="41" fontId="11" fillId="5" borderId="13" xfId="2" applyFont="1" applyFill="1" applyBorder="1" applyAlignment="1" applyProtection="1">
      <alignment vertical="center"/>
    </xf>
    <xf numFmtId="41" fontId="11" fillId="5" borderId="42" xfId="2" applyFont="1" applyFill="1" applyBorder="1" applyAlignment="1" applyProtection="1">
      <alignment vertical="center"/>
    </xf>
    <xf numFmtId="41" fontId="11" fillId="5" borderId="14" xfId="2" applyFont="1" applyFill="1" applyBorder="1" applyAlignment="1" applyProtection="1">
      <alignment vertical="center"/>
    </xf>
    <xf numFmtId="41" fontId="11" fillId="5" borderId="11" xfId="2" applyFont="1" applyFill="1" applyBorder="1" applyAlignment="1" applyProtection="1">
      <alignment vertical="center"/>
    </xf>
    <xf numFmtId="41" fontId="11" fillId="5" borderId="43" xfId="2" applyFont="1" applyFill="1" applyBorder="1" applyAlignment="1" applyProtection="1">
      <alignment vertical="center"/>
    </xf>
    <xf numFmtId="0" fontId="9" fillId="0" borderId="44" xfId="1" applyFont="1" applyBorder="1" applyAlignment="1">
      <alignment horizontal="center" vertical="center"/>
    </xf>
    <xf numFmtId="41" fontId="9" fillId="0" borderId="11" xfId="2" applyFont="1" applyFill="1" applyBorder="1" applyAlignment="1" applyProtection="1">
      <alignment horizontal="center" vertical="center"/>
    </xf>
    <xf numFmtId="41" fontId="9" fillId="0" borderId="14" xfId="2" applyFont="1" applyFill="1" applyBorder="1" applyAlignment="1" applyProtection="1">
      <alignment horizontal="center" vertical="center"/>
    </xf>
    <xf numFmtId="0" fontId="9" fillId="0" borderId="47" xfId="1" applyFont="1" applyBorder="1" applyAlignment="1">
      <alignment horizontal="center" vertical="center"/>
    </xf>
    <xf numFmtId="41" fontId="9" fillId="0" borderId="48" xfId="2" applyFont="1" applyFill="1" applyBorder="1" applyAlignment="1" applyProtection="1">
      <alignment horizontal="center" vertical="center"/>
    </xf>
    <xf numFmtId="41" fontId="9" fillId="0" borderId="46" xfId="2" applyFont="1" applyFill="1" applyBorder="1" applyAlignment="1" applyProtection="1">
      <alignment horizontal="center" vertical="center"/>
    </xf>
    <xf numFmtId="41" fontId="9" fillId="0" borderId="49" xfId="2" applyFont="1" applyFill="1" applyBorder="1" applyAlignment="1" applyProtection="1">
      <alignment horizontal="center" vertical="center"/>
    </xf>
    <xf numFmtId="41" fontId="9" fillId="0" borderId="50" xfId="2" applyFont="1" applyFill="1" applyBorder="1" applyAlignment="1" applyProtection="1">
      <alignment vertical="center"/>
    </xf>
    <xf numFmtId="0" fontId="9" fillId="0" borderId="51" xfId="1" applyFont="1" applyBorder="1" applyAlignment="1">
      <alignment horizontal="center" vertical="center"/>
    </xf>
    <xf numFmtId="41" fontId="9" fillId="0" borderId="52" xfId="2" applyFont="1" applyFill="1" applyBorder="1" applyAlignment="1" applyProtection="1">
      <alignment horizontal="center" vertical="center"/>
    </xf>
    <xf numFmtId="41" fontId="9" fillId="0" borderId="50" xfId="2" applyFont="1" applyFill="1" applyBorder="1" applyAlignment="1" applyProtection="1">
      <alignment horizontal="center" vertical="center"/>
    </xf>
    <xf numFmtId="41" fontId="9" fillId="0" borderId="53" xfId="2" applyFont="1" applyFill="1" applyBorder="1" applyAlignment="1" applyProtection="1">
      <alignment horizontal="center" vertical="center"/>
    </xf>
    <xf numFmtId="41" fontId="9" fillId="0" borderId="54" xfId="2" applyFont="1" applyFill="1" applyBorder="1" applyAlignment="1" applyProtection="1">
      <alignment vertical="center"/>
    </xf>
    <xf numFmtId="0" fontId="9" fillId="0" borderId="55" xfId="1" applyFont="1" applyBorder="1" applyAlignment="1">
      <alignment horizontal="center" vertical="center"/>
    </xf>
    <xf numFmtId="41" fontId="9" fillId="0" borderId="56" xfId="2" applyFont="1" applyFill="1" applyBorder="1" applyAlignment="1" applyProtection="1">
      <alignment horizontal="center" vertical="center"/>
    </xf>
    <xf numFmtId="41" fontId="9" fillId="0" borderId="54" xfId="2" applyFont="1" applyFill="1" applyBorder="1" applyAlignment="1" applyProtection="1">
      <alignment horizontal="center" vertical="center"/>
    </xf>
    <xf numFmtId="41" fontId="9" fillId="5" borderId="45" xfId="2" applyFont="1" applyFill="1" applyBorder="1" applyAlignment="1" applyProtection="1">
      <alignment horizontal="center" vertical="center"/>
    </xf>
    <xf numFmtId="41" fontId="9" fillId="5" borderId="46" xfId="2" applyFont="1" applyFill="1" applyBorder="1" applyAlignment="1" applyProtection="1">
      <alignment vertical="center"/>
    </xf>
    <xf numFmtId="41" fontId="10" fillId="6" borderId="30" xfId="2" applyFont="1" applyFill="1" applyBorder="1" applyAlignment="1" applyProtection="1">
      <alignment vertical="center"/>
    </xf>
    <xf numFmtId="41" fontId="10" fillId="6" borderId="38" xfId="2" applyFont="1" applyFill="1" applyBorder="1" applyAlignment="1" applyProtection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14" fontId="10" fillId="4" borderId="24" xfId="1" applyNumberFormat="1" applyFont="1" applyFill="1" applyBorder="1" applyAlignment="1">
      <alignment horizontal="center" vertical="center"/>
    </xf>
    <xf numFmtId="14" fontId="10" fillId="4" borderId="25" xfId="1" applyNumberFormat="1" applyFont="1" applyFill="1" applyBorder="1" applyAlignment="1">
      <alignment horizontal="center" vertical="center"/>
    </xf>
    <xf numFmtId="14" fontId="10" fillId="4" borderId="26" xfId="1" applyNumberFormat="1" applyFont="1" applyFill="1" applyBorder="1" applyAlignment="1">
      <alignment horizontal="center" vertical="center"/>
    </xf>
    <xf numFmtId="14" fontId="10" fillId="3" borderId="33" xfId="1" applyNumberFormat="1" applyFont="1" applyFill="1" applyBorder="1" applyAlignment="1">
      <alignment horizontal="center" vertical="center"/>
    </xf>
    <xf numFmtId="14" fontId="10" fillId="3" borderId="1" xfId="1" applyNumberFormat="1" applyFont="1" applyFill="1" applyBorder="1" applyAlignment="1">
      <alignment horizontal="center" vertical="center"/>
    </xf>
    <xf numFmtId="14" fontId="10" fillId="3" borderId="34" xfId="1" applyNumberFormat="1" applyFont="1" applyFill="1" applyBorder="1" applyAlignment="1">
      <alignment horizontal="center" vertical="center"/>
    </xf>
    <xf numFmtId="0" fontId="11" fillId="5" borderId="39" xfId="1" applyFont="1" applyFill="1" applyBorder="1" applyAlignment="1">
      <alignment horizontal="center" vertical="center"/>
    </xf>
    <xf numFmtId="0" fontId="11" fillId="5" borderId="40" xfId="1" applyFont="1" applyFill="1" applyBorder="1" applyAlignment="1">
      <alignment horizontal="center" vertical="center"/>
    </xf>
    <xf numFmtId="0" fontId="11" fillId="5" borderId="41" xfId="1" applyFont="1" applyFill="1" applyBorder="1" applyAlignment="1">
      <alignment horizontal="center" vertical="center"/>
    </xf>
  </cellXfs>
  <cellStyles count="3">
    <cellStyle name="쉼표 [0] 2" xfId="2" xr:uid="{4E257AA6-FD1C-4FE0-B7D7-DD9AB5FC291B}"/>
    <cellStyle name="표준" xfId="0" builtinId="0"/>
    <cellStyle name="표준 2" xfId="1" xr:uid="{A01E9C29-0520-4F33-9BCE-7BC4A26029C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김현지" id="{8667032C-CAC8-4DC1-A699-F972CE0BEEF1}" userId="S::khj7192@hanyang.ac.kr::d179c081-cfd4-4b19-aa73-cfad4c6f3e33" providerId="AD"/>
</personList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11" dT="2023-07-22T09:54:53.80" personId="{8667032C-CAC8-4DC1-A699-F972CE0BEEF1}" id="{B7E2F11D-CF0F-4B64-A2E2-875F5C02FB94}">
    <text>업체의 세액계산에 따라 10%가 아닐 수 있음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E4" dT="2023-07-22T10:56:05.45" personId="{8667032C-CAC8-4DC1-A699-F972CE0BEEF1}" id="{1C4EB37D-56B9-4D75-B344-EDA370CB004C}">
    <text>더존의 매입장 정보를 거래처정보를 붙여넣습니다. (거래처, 사업자(주민)번호, 공급가액, 세액을 값으로 붙여넣습니다.</text>
  </threadedComment>
  <threadedComment ref="F4" dT="2023-07-22T10:56:20.42" personId="{8667032C-CAC8-4DC1-A699-F972CE0BEEF1}" id="{DAB54A87-23F7-40E6-A1B3-CEC0B4737574}">
    <text>더존의 매입장 정보를 거래처정보를 붙여넣습니다. (거래처, 사업자(주민)번호, 공급가액, 세액을 값으로 붙여넣습니다.</text>
  </threadedComment>
  <threadedComment ref="F30" dT="2023-07-22T10:53:59.44" personId="{8667032C-CAC8-4DC1-A699-F972CE0BEEF1}" id="{0FE10A20-F380-492B-9838-7CF7CC37CAE3}">
    <text>비율은 자동계산됩니다.</text>
  </threadedComment>
  <threadedComment ref="J30" dT="2023-07-22T10:54:39.65" personId="{8667032C-CAC8-4DC1-A699-F972CE0BEEF1}" id="{432C9ADF-4451-4D54-AC9C-64732C27F43E}">
    <text>이 또한, [B4]셀 구분을 자동불러옵니다.</text>
  </threadedComment>
  <threadedComment ref="D31" dT="2023-07-22T10:53:27.62" personId="{8667032C-CAC8-4DC1-A699-F972CE0BEEF1}" id="{6925092C-40C4-4144-A039-2A6B4D93F26B}">
    <text>예정기간인 경우, 1월~3월 , 7월~9월 / 확정인 경우 4월~6월, 10월~12월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68E65-FAF4-4793-97A4-B4144325CC6C}">
  <dimension ref="B1:J51"/>
  <sheetViews>
    <sheetView topLeftCell="B18" zoomScale="85" zoomScaleNormal="85" workbookViewId="0">
      <selection activeCell="F5" sqref="F5"/>
    </sheetView>
  </sheetViews>
  <sheetFormatPr defaultRowHeight="17.399999999999999" x14ac:dyDescent="0.4"/>
  <cols>
    <col min="1" max="1" width="5.19921875" customWidth="1"/>
    <col min="2" max="2" width="19.09765625" customWidth="1"/>
    <col min="3" max="3" width="16.3984375" customWidth="1"/>
    <col min="7" max="7" width="12.09765625" customWidth="1"/>
    <col min="8" max="8" width="12" style="6" customWidth="1"/>
    <col min="10" max="10" width="8.796875" style="3"/>
  </cols>
  <sheetData>
    <row r="1" spans="2:10" ht="12" customHeight="1" x14ac:dyDescent="0.4"/>
    <row r="2" spans="2:10" ht="21" x14ac:dyDescent="0.4">
      <c r="B2" s="8" t="s">
        <v>0</v>
      </c>
      <c r="C2" s="8"/>
      <c r="D2" s="8" t="s">
        <v>1</v>
      </c>
      <c r="E2" s="8" t="s">
        <v>2</v>
      </c>
      <c r="F2" s="8" t="s">
        <v>3</v>
      </c>
      <c r="G2" s="8" t="s">
        <v>4</v>
      </c>
      <c r="H2" s="9"/>
      <c r="I2" s="10"/>
      <c r="J2" s="11"/>
    </row>
    <row r="3" spans="2:10" ht="21" x14ac:dyDescent="0.4">
      <c r="B3" s="8"/>
      <c r="C3" s="8"/>
      <c r="D3" s="8" t="s">
        <v>3</v>
      </c>
      <c r="E3" s="8" t="s">
        <v>5</v>
      </c>
      <c r="F3" s="8"/>
      <c r="G3" s="8"/>
      <c r="H3" s="9" t="s">
        <v>6</v>
      </c>
      <c r="I3" s="10"/>
      <c r="J3" s="11"/>
    </row>
    <row r="4" spans="2:10" ht="21" x14ac:dyDescent="0.4">
      <c r="B4" s="8"/>
      <c r="C4" s="8"/>
      <c r="D4" s="8" t="s">
        <v>3</v>
      </c>
      <c r="E4" s="8" t="s">
        <v>7</v>
      </c>
      <c r="F4" s="8"/>
      <c r="G4" s="8"/>
      <c r="H4" s="12" t="s">
        <v>17</v>
      </c>
      <c r="I4" s="10"/>
      <c r="J4" s="11"/>
    </row>
    <row r="5" spans="2:10" x14ac:dyDescent="0.4">
      <c r="B5" s="1" t="s">
        <v>8</v>
      </c>
      <c r="C5" s="1"/>
      <c r="D5" s="1"/>
      <c r="E5" s="1"/>
      <c r="F5" s="1"/>
      <c r="G5" s="1"/>
      <c r="H5" s="5"/>
      <c r="I5" s="1" t="s">
        <v>10</v>
      </c>
      <c r="J5" s="4"/>
    </row>
    <row r="6" spans="2:10" x14ac:dyDescent="0.4">
      <c r="B6" t="s">
        <v>9</v>
      </c>
    </row>
    <row r="7" spans="2:10" x14ac:dyDescent="0.4">
      <c r="B7" s="122" t="s">
        <v>11</v>
      </c>
      <c r="C7" t="s">
        <v>12</v>
      </c>
      <c r="E7" s="2" t="s">
        <v>18</v>
      </c>
      <c r="F7" s="122" t="s">
        <v>19</v>
      </c>
      <c r="G7" t="s">
        <v>21</v>
      </c>
      <c r="H7" s="6" t="s">
        <v>22</v>
      </c>
      <c r="I7" t="s">
        <v>23</v>
      </c>
    </row>
    <row r="8" spans="2:10" x14ac:dyDescent="0.4">
      <c r="B8" s="122"/>
      <c r="C8" t="s">
        <v>13</v>
      </c>
      <c r="F8" s="122"/>
      <c r="H8" s="7"/>
    </row>
    <row r="9" spans="2:10" x14ac:dyDescent="0.4">
      <c r="B9" s="122"/>
      <c r="C9" t="s">
        <v>14</v>
      </c>
      <c r="G9" t="s">
        <v>20</v>
      </c>
      <c r="H9" s="122"/>
      <c r="I9" s="122"/>
      <c r="J9" s="122"/>
    </row>
    <row r="10" spans="2:10" x14ac:dyDescent="0.4">
      <c r="B10" s="123" t="s">
        <v>16</v>
      </c>
      <c r="C10" s="123"/>
      <c r="D10" s="123"/>
      <c r="E10" s="123"/>
      <c r="F10" s="123"/>
      <c r="G10" s="123"/>
      <c r="H10" s="123"/>
      <c r="I10" s="123"/>
      <c r="J10" s="123"/>
    </row>
    <row r="11" spans="2:10" x14ac:dyDescent="0.4">
      <c r="B11" s="121" t="s">
        <v>15</v>
      </c>
      <c r="C11" s="121"/>
      <c r="D11" s="121"/>
      <c r="E11" s="121"/>
      <c r="F11" s="121"/>
      <c r="G11" s="121"/>
      <c r="H11" s="14" t="s">
        <v>35</v>
      </c>
      <c r="I11" s="15" t="s">
        <v>36</v>
      </c>
      <c r="J11" s="16" t="s">
        <v>37</v>
      </c>
    </row>
    <row r="12" spans="2:10" x14ac:dyDescent="0.4">
      <c r="B12" s="119" t="s">
        <v>24</v>
      </c>
      <c r="C12" s="121" t="s">
        <v>25</v>
      </c>
      <c r="D12" s="112" t="s">
        <v>26</v>
      </c>
      <c r="E12" s="112"/>
      <c r="F12" s="112"/>
      <c r="G12" s="15">
        <v>1</v>
      </c>
      <c r="H12" s="14">
        <v>350604</v>
      </c>
      <c r="I12" s="15" t="s">
        <v>38</v>
      </c>
      <c r="J12" s="16">
        <f>ROUND(H12*10/100,1)</f>
        <v>35060.400000000001</v>
      </c>
    </row>
    <row r="13" spans="2:10" x14ac:dyDescent="0.4">
      <c r="B13" s="119"/>
      <c r="C13" s="121"/>
      <c r="D13" s="112" t="s">
        <v>27</v>
      </c>
      <c r="E13" s="112"/>
      <c r="F13" s="112"/>
      <c r="G13" s="15">
        <v>2</v>
      </c>
      <c r="H13" s="14"/>
      <c r="I13" s="15" t="s">
        <v>38</v>
      </c>
      <c r="J13" s="16">
        <f t="shared" ref="J13:J15" si="0">H13*0.1</f>
        <v>0</v>
      </c>
    </row>
    <row r="14" spans="2:10" x14ac:dyDescent="0.4">
      <c r="B14" s="119"/>
      <c r="C14" s="121"/>
      <c r="D14" s="112" t="s">
        <v>28</v>
      </c>
      <c r="E14" s="112"/>
      <c r="F14" s="112"/>
      <c r="G14" s="15">
        <v>3</v>
      </c>
      <c r="H14" s="14"/>
      <c r="I14" s="118" t="s">
        <v>38</v>
      </c>
      <c r="J14" s="16">
        <f t="shared" si="0"/>
        <v>0</v>
      </c>
    </row>
    <row r="15" spans="2:10" x14ac:dyDescent="0.4">
      <c r="B15" s="119"/>
      <c r="C15" s="121"/>
      <c r="D15" s="112" t="s">
        <v>29</v>
      </c>
      <c r="E15" s="112"/>
      <c r="F15" s="112"/>
      <c r="G15" s="15">
        <v>4</v>
      </c>
      <c r="H15" s="14"/>
      <c r="I15" s="118"/>
      <c r="J15" s="16">
        <f t="shared" si="0"/>
        <v>0</v>
      </c>
    </row>
    <row r="16" spans="2:10" x14ac:dyDescent="0.4">
      <c r="B16" s="119"/>
      <c r="C16" s="121" t="s">
        <v>30</v>
      </c>
      <c r="D16" s="112" t="s">
        <v>26</v>
      </c>
      <c r="E16" s="112"/>
      <c r="F16" s="112"/>
      <c r="G16" s="15">
        <v>5</v>
      </c>
      <c r="H16" s="14"/>
      <c r="I16" s="15" t="s">
        <v>39</v>
      </c>
      <c r="J16" s="16">
        <f>H16*0</f>
        <v>0</v>
      </c>
    </row>
    <row r="17" spans="2:10" x14ac:dyDescent="0.4">
      <c r="B17" s="119"/>
      <c r="C17" s="121"/>
      <c r="D17" s="112" t="s">
        <v>29</v>
      </c>
      <c r="E17" s="112"/>
      <c r="F17" s="112"/>
      <c r="G17" s="15">
        <v>6</v>
      </c>
      <c r="H17" s="14"/>
      <c r="I17" s="15" t="s">
        <v>39</v>
      </c>
      <c r="J17" s="16">
        <f>H17*0</f>
        <v>0</v>
      </c>
    </row>
    <row r="18" spans="2:10" x14ac:dyDescent="0.4">
      <c r="B18" s="119"/>
      <c r="C18" s="118" t="s">
        <v>31</v>
      </c>
      <c r="D18" s="118"/>
      <c r="E18" s="118"/>
      <c r="F18" s="118"/>
      <c r="G18" s="15">
        <v>7</v>
      </c>
      <c r="H18" s="14"/>
      <c r="I18" s="15"/>
      <c r="J18" s="16"/>
    </row>
    <row r="19" spans="2:10" x14ac:dyDescent="0.4">
      <c r="B19" s="119"/>
      <c r="C19" s="118" t="s">
        <v>32</v>
      </c>
      <c r="D19" s="118"/>
      <c r="E19" s="118"/>
      <c r="F19" s="118"/>
      <c r="G19" s="15">
        <v>8</v>
      </c>
      <c r="I19" s="15"/>
      <c r="J19" s="16"/>
    </row>
    <row r="20" spans="2:10" x14ac:dyDescent="0.4">
      <c r="B20" s="119"/>
      <c r="C20" s="118" t="s">
        <v>34</v>
      </c>
      <c r="D20" s="118"/>
      <c r="E20" s="118"/>
      <c r="F20" s="118"/>
      <c r="G20" s="15">
        <v>9</v>
      </c>
      <c r="H20" s="14">
        <f>SUM(H12:H18)</f>
        <v>350604</v>
      </c>
      <c r="I20" s="13" t="s">
        <v>59</v>
      </c>
      <c r="J20" s="16">
        <f>SUM(J12:J19)</f>
        <v>35060.400000000001</v>
      </c>
    </row>
    <row r="21" spans="2:10" x14ac:dyDescent="0.4">
      <c r="B21" s="112" t="s">
        <v>40</v>
      </c>
      <c r="C21" s="119" t="s">
        <v>41</v>
      </c>
      <c r="D21" s="113" t="s">
        <v>42</v>
      </c>
      <c r="E21" s="114"/>
      <c r="F21" s="115"/>
      <c r="G21" s="15">
        <v>10</v>
      </c>
      <c r="H21" s="14"/>
      <c r="I21" s="15"/>
      <c r="J21" s="16"/>
    </row>
    <row r="22" spans="2:10" x14ac:dyDescent="0.4">
      <c r="B22" s="112"/>
      <c r="C22" s="119"/>
      <c r="D22" s="113" t="s">
        <v>43</v>
      </c>
      <c r="E22" s="114"/>
      <c r="F22" s="115"/>
      <c r="G22" s="15">
        <v>11</v>
      </c>
      <c r="H22" s="18"/>
      <c r="I22" s="15"/>
      <c r="J22" s="16"/>
    </row>
    <row r="23" spans="2:10" x14ac:dyDescent="0.4">
      <c r="B23" s="112"/>
      <c r="C23" s="119"/>
      <c r="D23" s="113" t="s">
        <v>44</v>
      </c>
      <c r="E23" s="114"/>
      <c r="F23" s="115"/>
      <c r="G23" s="15">
        <v>12</v>
      </c>
      <c r="H23" s="14"/>
      <c r="I23" s="15"/>
      <c r="J23" s="16"/>
    </row>
    <row r="24" spans="2:10" x14ac:dyDescent="0.4">
      <c r="B24" s="112"/>
      <c r="C24" s="15" t="s">
        <v>31</v>
      </c>
      <c r="D24" s="15"/>
      <c r="E24" s="15"/>
      <c r="F24" s="15"/>
      <c r="G24" s="15">
        <v>13</v>
      </c>
      <c r="H24" s="14"/>
      <c r="I24" s="15"/>
      <c r="J24" s="16"/>
    </row>
    <row r="25" spans="2:10" x14ac:dyDescent="0.4">
      <c r="B25" s="112"/>
      <c r="C25" s="15" t="s">
        <v>27</v>
      </c>
      <c r="D25" s="15"/>
      <c r="E25" s="15"/>
      <c r="F25" s="15"/>
      <c r="G25" s="15">
        <v>14</v>
      </c>
      <c r="H25" s="14"/>
      <c r="I25" s="15"/>
      <c r="J25" s="16"/>
    </row>
    <row r="26" spans="2:10" x14ac:dyDescent="0.4">
      <c r="B26" s="112"/>
      <c r="C26" s="15" t="s">
        <v>45</v>
      </c>
      <c r="D26" s="15"/>
      <c r="E26" s="15"/>
      <c r="F26" s="15"/>
      <c r="G26" s="15">
        <v>15</v>
      </c>
      <c r="H26" s="14"/>
      <c r="I26" s="15"/>
      <c r="J26" s="16"/>
    </row>
    <row r="27" spans="2:10" x14ac:dyDescent="0.4">
      <c r="B27" s="112"/>
      <c r="C27" s="15" t="s">
        <v>34</v>
      </c>
      <c r="D27" s="15"/>
      <c r="E27" s="15"/>
      <c r="F27" s="15"/>
      <c r="G27" s="15">
        <v>16</v>
      </c>
      <c r="H27" s="14"/>
      <c r="I27" s="15"/>
      <c r="J27" s="16"/>
    </row>
    <row r="28" spans="2:10" x14ac:dyDescent="0.4">
      <c r="B28" s="112"/>
      <c r="C28" s="15" t="s">
        <v>46</v>
      </c>
      <c r="D28" s="15"/>
      <c r="E28" s="15"/>
      <c r="F28" s="15"/>
      <c r="G28" s="15">
        <v>17</v>
      </c>
      <c r="H28" s="14"/>
      <c r="I28" s="15" t="s">
        <v>61</v>
      </c>
      <c r="J28" s="16"/>
    </row>
    <row r="29" spans="2:10" x14ac:dyDescent="0.4">
      <c r="B29" s="113" t="s">
        <v>47</v>
      </c>
      <c r="C29" s="114"/>
      <c r="D29" s="114"/>
      <c r="E29" s="114"/>
      <c r="F29" s="114"/>
      <c r="G29" s="114"/>
      <c r="H29" s="115"/>
      <c r="I29" s="15" t="s">
        <v>60</v>
      </c>
      <c r="J29" s="16">
        <f>J20-J28</f>
        <v>35060.400000000001</v>
      </c>
    </row>
    <row r="30" spans="2:10" x14ac:dyDescent="0.4">
      <c r="B30" s="120" t="s">
        <v>48</v>
      </c>
      <c r="C30" s="112" t="s">
        <v>45</v>
      </c>
      <c r="D30" s="112"/>
      <c r="E30" s="112"/>
      <c r="F30" s="112"/>
      <c r="G30" s="15">
        <v>18</v>
      </c>
      <c r="H30" s="14"/>
      <c r="I30" s="15"/>
      <c r="J30" s="16"/>
    </row>
    <row r="31" spans="2:10" x14ac:dyDescent="0.4">
      <c r="B31" s="120"/>
      <c r="C31" s="112" t="s">
        <v>49</v>
      </c>
      <c r="D31" s="112"/>
      <c r="E31" s="112"/>
      <c r="F31" s="112"/>
      <c r="G31" s="15">
        <v>19</v>
      </c>
      <c r="H31" s="14"/>
      <c r="I31" s="15"/>
      <c r="J31" s="16"/>
    </row>
    <row r="32" spans="2:10" x14ac:dyDescent="0.4">
      <c r="B32" s="120"/>
      <c r="C32" s="112" t="s">
        <v>34</v>
      </c>
      <c r="D32" s="112"/>
      <c r="E32" s="112"/>
      <c r="F32" s="112"/>
      <c r="G32" s="15">
        <v>20</v>
      </c>
      <c r="H32" s="14"/>
      <c r="I32" s="15" t="s">
        <v>62</v>
      </c>
      <c r="J32" s="16"/>
    </row>
    <row r="33" spans="2:10" x14ac:dyDescent="0.4">
      <c r="B33" s="112" t="s">
        <v>50</v>
      </c>
      <c r="C33" s="112"/>
      <c r="D33" s="112"/>
      <c r="E33" s="112"/>
      <c r="F33" s="112"/>
      <c r="G33" s="17" t="s">
        <v>58</v>
      </c>
      <c r="H33" s="14"/>
      <c r="I33" s="15" t="s">
        <v>63</v>
      </c>
      <c r="J33" s="16"/>
    </row>
    <row r="34" spans="2:10" x14ac:dyDescent="0.4">
      <c r="B34" s="112" t="s">
        <v>56</v>
      </c>
      <c r="C34" s="112"/>
      <c r="D34" s="112"/>
      <c r="E34" s="112"/>
      <c r="F34" s="112"/>
      <c r="G34" s="15">
        <v>21</v>
      </c>
      <c r="H34" s="14"/>
      <c r="I34" s="15" t="s">
        <v>64</v>
      </c>
      <c r="J34" s="16"/>
    </row>
    <row r="35" spans="2:10" x14ac:dyDescent="0.4">
      <c r="B35" s="112" t="s">
        <v>57</v>
      </c>
      <c r="C35" s="112"/>
      <c r="D35" s="112"/>
      <c r="E35" s="112"/>
      <c r="F35" s="112"/>
      <c r="G35" s="15">
        <v>22</v>
      </c>
      <c r="H35" s="14"/>
      <c r="I35" s="15" t="s">
        <v>65</v>
      </c>
      <c r="J35" s="16"/>
    </row>
    <row r="36" spans="2:10" x14ac:dyDescent="0.4">
      <c r="B36" s="112" t="s">
        <v>51</v>
      </c>
      <c r="C36" s="112"/>
      <c r="D36" s="112"/>
      <c r="E36" s="112"/>
      <c r="F36" s="112"/>
      <c r="G36" s="15">
        <v>23</v>
      </c>
      <c r="H36" s="18"/>
      <c r="I36" s="15" t="s">
        <v>66</v>
      </c>
      <c r="J36" s="16"/>
    </row>
    <row r="37" spans="2:10" x14ac:dyDescent="0.4">
      <c r="B37" s="112" t="s">
        <v>52</v>
      </c>
      <c r="C37" s="112"/>
      <c r="D37" s="112"/>
      <c r="E37" s="112"/>
      <c r="F37" s="112"/>
      <c r="G37" s="15">
        <v>24</v>
      </c>
      <c r="H37" s="18"/>
      <c r="I37" s="15" t="s">
        <v>67</v>
      </c>
      <c r="J37" s="16"/>
    </row>
    <row r="38" spans="2:10" x14ac:dyDescent="0.4">
      <c r="B38" s="112" t="s">
        <v>53</v>
      </c>
      <c r="C38" s="112"/>
      <c r="D38" s="112"/>
      <c r="E38" s="112"/>
      <c r="F38" s="112"/>
      <c r="G38" s="15">
        <v>25</v>
      </c>
      <c r="H38" s="14"/>
      <c r="I38" s="15" t="s">
        <v>68</v>
      </c>
      <c r="J38" s="16"/>
    </row>
    <row r="39" spans="2:10" x14ac:dyDescent="0.4">
      <c r="B39" s="112" t="s">
        <v>54</v>
      </c>
      <c r="C39" s="112"/>
      <c r="D39" s="112"/>
      <c r="E39" s="112"/>
      <c r="F39" s="112"/>
      <c r="G39" s="15">
        <v>26</v>
      </c>
      <c r="H39" s="14"/>
      <c r="I39" s="15" t="s">
        <v>69</v>
      </c>
      <c r="J39" s="16"/>
    </row>
    <row r="40" spans="2:10" x14ac:dyDescent="0.4">
      <c r="B40" s="112" t="s">
        <v>55</v>
      </c>
      <c r="C40" s="112"/>
      <c r="D40" s="112"/>
      <c r="E40" s="112"/>
      <c r="F40" s="112"/>
      <c r="G40" s="112"/>
      <c r="H40" s="112"/>
      <c r="I40" s="13">
        <v>27</v>
      </c>
      <c r="J40" s="16"/>
    </row>
    <row r="41" spans="2:10" ht="18" thickBot="1" x14ac:dyDescent="0.45">
      <c r="B41" s="116" t="s">
        <v>70</v>
      </c>
      <c r="C41" s="116"/>
      <c r="D41" s="116"/>
      <c r="E41" s="116"/>
      <c r="F41" s="116"/>
      <c r="G41" s="116"/>
      <c r="H41" s="116"/>
      <c r="I41" s="116"/>
      <c r="J41" s="20"/>
    </row>
    <row r="42" spans="2:10" ht="18.600000000000001" thickTop="1" thickBot="1" x14ac:dyDescent="0.45">
      <c r="B42" s="24" t="s">
        <v>71</v>
      </c>
      <c r="C42" s="24" t="s">
        <v>72</v>
      </c>
      <c r="D42" s="24"/>
      <c r="E42" s="24" t="s">
        <v>73</v>
      </c>
      <c r="F42" s="24"/>
      <c r="G42" s="25" t="s">
        <v>75</v>
      </c>
      <c r="H42" s="25" t="s">
        <v>74</v>
      </c>
      <c r="I42" s="24" t="s">
        <v>76</v>
      </c>
      <c r="J42" s="26"/>
    </row>
    <row r="43" spans="2:10" ht="18.600000000000001" thickTop="1" thickBot="1" x14ac:dyDescent="0.45">
      <c r="B43" s="24" t="s">
        <v>77</v>
      </c>
      <c r="C43" s="24" t="s">
        <v>78</v>
      </c>
      <c r="D43" s="24" t="s">
        <v>79</v>
      </c>
      <c r="E43" s="24" t="s">
        <v>80</v>
      </c>
      <c r="F43" s="24"/>
      <c r="G43" s="24" t="s">
        <v>81</v>
      </c>
      <c r="H43" s="25"/>
      <c r="I43" s="24" t="s">
        <v>82</v>
      </c>
      <c r="J43" s="26"/>
    </row>
    <row r="44" spans="2:10" ht="18" thickTop="1" x14ac:dyDescent="0.4">
      <c r="B44" s="117" t="s">
        <v>83</v>
      </c>
      <c r="C44" s="117"/>
      <c r="D44" s="117"/>
      <c r="E44" s="117"/>
      <c r="F44" s="117"/>
      <c r="G44" s="21"/>
      <c r="H44" s="22"/>
      <c r="I44" s="21"/>
      <c r="J44" s="23"/>
    </row>
    <row r="45" spans="2:10" x14ac:dyDescent="0.4">
      <c r="B45" s="15" t="s">
        <v>84</v>
      </c>
      <c r="C45" s="15" t="s">
        <v>85</v>
      </c>
      <c r="D45" s="15" t="s">
        <v>86</v>
      </c>
      <c r="E45" s="15" t="s">
        <v>87</v>
      </c>
      <c r="F45" s="15" t="s">
        <v>35</v>
      </c>
      <c r="G45" s="15"/>
      <c r="H45" s="14"/>
      <c r="I45" s="15"/>
      <c r="J45" s="16"/>
    </row>
    <row r="46" spans="2:10" x14ac:dyDescent="0.4">
      <c r="B46" s="15"/>
      <c r="C46" s="15"/>
      <c r="D46" s="15"/>
      <c r="E46" s="15"/>
      <c r="F46" s="15"/>
      <c r="G46" s="15"/>
      <c r="H46" s="14"/>
      <c r="I46" s="15"/>
      <c r="J46" s="16"/>
    </row>
    <row r="47" spans="2:10" x14ac:dyDescent="0.4">
      <c r="B47" s="15"/>
      <c r="C47" s="15"/>
      <c r="D47" s="15"/>
      <c r="E47" s="15"/>
      <c r="F47" s="15"/>
      <c r="G47" s="15"/>
      <c r="H47" s="14"/>
      <c r="I47" s="15"/>
      <c r="J47" s="16"/>
    </row>
    <row r="48" spans="2:10" x14ac:dyDescent="0.4">
      <c r="B48" s="15"/>
      <c r="C48" s="15"/>
      <c r="D48" s="15"/>
      <c r="E48" s="15"/>
      <c r="F48" s="15"/>
      <c r="G48" s="15"/>
      <c r="H48" s="14"/>
      <c r="I48" s="15"/>
      <c r="J48" s="16"/>
    </row>
    <row r="49" spans="2:10" x14ac:dyDescent="0.4">
      <c r="B49" s="15"/>
      <c r="C49" s="15"/>
      <c r="D49" s="15"/>
      <c r="E49" s="15"/>
      <c r="F49" s="15"/>
      <c r="G49" s="15"/>
      <c r="H49" s="14"/>
      <c r="I49" s="15"/>
      <c r="J49" s="16"/>
    </row>
    <row r="50" spans="2:10" ht="18" thickBot="1" x14ac:dyDescent="0.45">
      <c r="B50" s="19" t="s">
        <v>34</v>
      </c>
      <c r="C50" s="19"/>
      <c r="D50" s="19"/>
      <c r="E50" s="19"/>
      <c r="F50" s="19"/>
      <c r="G50" s="19"/>
      <c r="H50" s="27"/>
      <c r="I50" s="19"/>
      <c r="J50" s="20"/>
    </row>
    <row r="51" spans="2:10" ht="18" thickTop="1" x14ac:dyDescent="0.4">
      <c r="B51" s="28" t="s">
        <v>88</v>
      </c>
      <c r="C51" s="28" t="s">
        <v>18</v>
      </c>
      <c r="D51" s="28"/>
      <c r="E51" s="28" t="s">
        <v>89</v>
      </c>
      <c r="F51" s="28"/>
      <c r="G51" s="28" t="s">
        <v>19</v>
      </c>
      <c r="H51" s="29"/>
      <c r="I51" s="28" t="s">
        <v>13</v>
      </c>
      <c r="J51" s="30"/>
    </row>
  </sheetData>
  <mergeCells count="38">
    <mergeCell ref="B7:B9"/>
    <mergeCell ref="B10:J10"/>
    <mergeCell ref="F7:F8"/>
    <mergeCell ref="H9:J9"/>
    <mergeCell ref="B11:G11"/>
    <mergeCell ref="D12:F12"/>
    <mergeCell ref="D13:F13"/>
    <mergeCell ref="D14:F14"/>
    <mergeCell ref="D15:F15"/>
    <mergeCell ref="B12:B20"/>
    <mergeCell ref="C12:C15"/>
    <mergeCell ref="C16:C17"/>
    <mergeCell ref="C18:F18"/>
    <mergeCell ref="C19:F19"/>
    <mergeCell ref="C20:F20"/>
    <mergeCell ref="D16:F16"/>
    <mergeCell ref="D17:F17"/>
    <mergeCell ref="I14:I15"/>
    <mergeCell ref="C21:C23"/>
    <mergeCell ref="C30:F30"/>
    <mergeCell ref="C31:F31"/>
    <mergeCell ref="C32:F32"/>
    <mergeCell ref="D21:F21"/>
    <mergeCell ref="D22:F22"/>
    <mergeCell ref="D23:F23"/>
    <mergeCell ref="B33:F33"/>
    <mergeCell ref="B34:F34"/>
    <mergeCell ref="B21:B28"/>
    <mergeCell ref="B30:B32"/>
    <mergeCell ref="B39:F39"/>
    <mergeCell ref="B40:H40"/>
    <mergeCell ref="B29:H29"/>
    <mergeCell ref="B41:I41"/>
    <mergeCell ref="B44:F44"/>
    <mergeCell ref="B35:F35"/>
    <mergeCell ref="B36:F36"/>
    <mergeCell ref="B37:F37"/>
    <mergeCell ref="B38:F38"/>
  </mergeCells>
  <phoneticPr fontId="1" type="noConversion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12C83-3940-42CA-A12B-14AC85230F52}">
  <dimension ref="A2:N33"/>
  <sheetViews>
    <sheetView tabSelected="1" defaultGridColor="0" colorId="8" zoomScale="70" zoomScaleNormal="70" workbookViewId="0">
      <pane ySplit="3" topLeftCell="A4" activePane="bottomLeft" state="frozen"/>
      <selection pane="bottomLeft" activeCell="A2" sqref="A2:K2"/>
    </sheetView>
  </sheetViews>
  <sheetFormatPr defaultColWidth="13.296875" defaultRowHeight="20.100000000000001" customHeight="1" x14ac:dyDescent="0.4"/>
  <cols>
    <col min="1" max="1" width="10.5" style="33" customWidth="1"/>
    <col min="2" max="2" width="9.5" style="33" customWidth="1"/>
    <col min="3" max="3" width="22.09765625" style="33" customWidth="1"/>
    <col min="4" max="4" width="16.69921875" style="33" customWidth="1"/>
    <col min="5" max="6" width="15.09765625" style="32" customWidth="1"/>
    <col min="7" max="8" width="15.09765625" style="34" customWidth="1"/>
    <col min="9" max="9" width="15.09765625" style="32" customWidth="1"/>
    <col min="10" max="10" width="15.09765625" style="34" customWidth="1"/>
    <col min="11" max="11" width="13.5" style="34" customWidth="1"/>
    <col min="12" max="13" width="14.296875" style="34" customWidth="1"/>
    <col min="14" max="256" width="13.296875" style="32"/>
    <col min="257" max="257" width="10.5" style="32" customWidth="1"/>
    <col min="258" max="258" width="9.5" style="32" customWidth="1"/>
    <col min="259" max="259" width="22.09765625" style="32" customWidth="1"/>
    <col min="260" max="260" width="16.69921875" style="32" customWidth="1"/>
    <col min="261" max="266" width="15.09765625" style="32" customWidth="1"/>
    <col min="267" max="267" width="13.5" style="32" customWidth="1"/>
    <col min="268" max="269" width="14.296875" style="32" customWidth="1"/>
    <col min="270" max="512" width="13.296875" style="32"/>
    <col min="513" max="513" width="10.5" style="32" customWidth="1"/>
    <col min="514" max="514" width="9.5" style="32" customWidth="1"/>
    <col min="515" max="515" width="22.09765625" style="32" customWidth="1"/>
    <col min="516" max="516" width="16.69921875" style="32" customWidth="1"/>
    <col min="517" max="522" width="15.09765625" style="32" customWidth="1"/>
    <col min="523" max="523" width="13.5" style="32" customWidth="1"/>
    <col min="524" max="525" width="14.296875" style="32" customWidth="1"/>
    <col min="526" max="768" width="13.296875" style="32"/>
    <col min="769" max="769" width="10.5" style="32" customWidth="1"/>
    <col min="770" max="770" width="9.5" style="32" customWidth="1"/>
    <col min="771" max="771" width="22.09765625" style="32" customWidth="1"/>
    <col min="772" max="772" width="16.69921875" style="32" customWidth="1"/>
    <col min="773" max="778" width="15.09765625" style="32" customWidth="1"/>
    <col min="779" max="779" width="13.5" style="32" customWidth="1"/>
    <col min="780" max="781" width="14.296875" style="32" customWidth="1"/>
    <col min="782" max="1024" width="13.296875" style="32"/>
    <col min="1025" max="1025" width="10.5" style="32" customWidth="1"/>
    <col min="1026" max="1026" width="9.5" style="32" customWidth="1"/>
    <col min="1027" max="1027" width="22.09765625" style="32" customWidth="1"/>
    <col min="1028" max="1028" width="16.69921875" style="32" customWidth="1"/>
    <col min="1029" max="1034" width="15.09765625" style="32" customWidth="1"/>
    <col min="1035" max="1035" width="13.5" style="32" customWidth="1"/>
    <col min="1036" max="1037" width="14.296875" style="32" customWidth="1"/>
    <col min="1038" max="1280" width="13.296875" style="32"/>
    <col min="1281" max="1281" width="10.5" style="32" customWidth="1"/>
    <col min="1282" max="1282" width="9.5" style="32" customWidth="1"/>
    <col min="1283" max="1283" width="22.09765625" style="32" customWidth="1"/>
    <col min="1284" max="1284" width="16.69921875" style="32" customWidth="1"/>
    <col min="1285" max="1290" width="15.09765625" style="32" customWidth="1"/>
    <col min="1291" max="1291" width="13.5" style="32" customWidth="1"/>
    <col min="1292" max="1293" width="14.296875" style="32" customWidth="1"/>
    <col min="1294" max="1536" width="13.296875" style="32"/>
    <col min="1537" max="1537" width="10.5" style="32" customWidth="1"/>
    <col min="1538" max="1538" width="9.5" style="32" customWidth="1"/>
    <col min="1539" max="1539" width="22.09765625" style="32" customWidth="1"/>
    <col min="1540" max="1540" width="16.69921875" style="32" customWidth="1"/>
    <col min="1541" max="1546" width="15.09765625" style="32" customWidth="1"/>
    <col min="1547" max="1547" width="13.5" style="32" customWidth="1"/>
    <col min="1548" max="1549" width="14.296875" style="32" customWidth="1"/>
    <col min="1550" max="1792" width="13.296875" style="32"/>
    <col min="1793" max="1793" width="10.5" style="32" customWidth="1"/>
    <col min="1794" max="1794" width="9.5" style="32" customWidth="1"/>
    <col min="1795" max="1795" width="22.09765625" style="32" customWidth="1"/>
    <col min="1796" max="1796" width="16.69921875" style="32" customWidth="1"/>
    <col min="1797" max="1802" width="15.09765625" style="32" customWidth="1"/>
    <col min="1803" max="1803" width="13.5" style="32" customWidth="1"/>
    <col min="1804" max="1805" width="14.296875" style="32" customWidth="1"/>
    <col min="1806" max="2048" width="13.296875" style="32"/>
    <col min="2049" max="2049" width="10.5" style="32" customWidth="1"/>
    <col min="2050" max="2050" width="9.5" style="32" customWidth="1"/>
    <col min="2051" max="2051" width="22.09765625" style="32" customWidth="1"/>
    <col min="2052" max="2052" width="16.69921875" style="32" customWidth="1"/>
    <col min="2053" max="2058" width="15.09765625" style="32" customWidth="1"/>
    <col min="2059" max="2059" width="13.5" style="32" customWidth="1"/>
    <col min="2060" max="2061" width="14.296875" style="32" customWidth="1"/>
    <col min="2062" max="2304" width="13.296875" style="32"/>
    <col min="2305" max="2305" width="10.5" style="32" customWidth="1"/>
    <col min="2306" max="2306" width="9.5" style="32" customWidth="1"/>
    <col min="2307" max="2307" width="22.09765625" style="32" customWidth="1"/>
    <col min="2308" max="2308" width="16.69921875" style="32" customWidth="1"/>
    <col min="2309" max="2314" width="15.09765625" style="32" customWidth="1"/>
    <col min="2315" max="2315" width="13.5" style="32" customWidth="1"/>
    <col min="2316" max="2317" width="14.296875" style="32" customWidth="1"/>
    <col min="2318" max="2560" width="13.296875" style="32"/>
    <col min="2561" max="2561" width="10.5" style="32" customWidth="1"/>
    <col min="2562" max="2562" width="9.5" style="32" customWidth="1"/>
    <col min="2563" max="2563" width="22.09765625" style="32" customWidth="1"/>
    <col min="2564" max="2564" width="16.69921875" style="32" customWidth="1"/>
    <col min="2565" max="2570" width="15.09765625" style="32" customWidth="1"/>
    <col min="2571" max="2571" width="13.5" style="32" customWidth="1"/>
    <col min="2572" max="2573" width="14.296875" style="32" customWidth="1"/>
    <col min="2574" max="2816" width="13.296875" style="32"/>
    <col min="2817" max="2817" width="10.5" style="32" customWidth="1"/>
    <col min="2818" max="2818" width="9.5" style="32" customWidth="1"/>
    <col min="2819" max="2819" width="22.09765625" style="32" customWidth="1"/>
    <col min="2820" max="2820" width="16.69921875" style="32" customWidth="1"/>
    <col min="2821" max="2826" width="15.09765625" style="32" customWidth="1"/>
    <col min="2827" max="2827" width="13.5" style="32" customWidth="1"/>
    <col min="2828" max="2829" width="14.296875" style="32" customWidth="1"/>
    <col min="2830" max="3072" width="13.296875" style="32"/>
    <col min="3073" max="3073" width="10.5" style="32" customWidth="1"/>
    <col min="3074" max="3074" width="9.5" style="32" customWidth="1"/>
    <col min="3075" max="3075" width="22.09765625" style="32" customWidth="1"/>
    <col min="3076" max="3076" width="16.69921875" style="32" customWidth="1"/>
    <col min="3077" max="3082" width="15.09765625" style="32" customWidth="1"/>
    <col min="3083" max="3083" width="13.5" style="32" customWidth="1"/>
    <col min="3084" max="3085" width="14.296875" style="32" customWidth="1"/>
    <col min="3086" max="3328" width="13.296875" style="32"/>
    <col min="3329" max="3329" width="10.5" style="32" customWidth="1"/>
    <col min="3330" max="3330" width="9.5" style="32" customWidth="1"/>
    <col min="3331" max="3331" width="22.09765625" style="32" customWidth="1"/>
    <col min="3332" max="3332" width="16.69921875" style="32" customWidth="1"/>
    <col min="3333" max="3338" width="15.09765625" style="32" customWidth="1"/>
    <col min="3339" max="3339" width="13.5" style="32" customWidth="1"/>
    <col min="3340" max="3341" width="14.296875" style="32" customWidth="1"/>
    <col min="3342" max="3584" width="13.296875" style="32"/>
    <col min="3585" max="3585" width="10.5" style="32" customWidth="1"/>
    <col min="3586" max="3586" width="9.5" style="32" customWidth="1"/>
    <col min="3587" max="3587" width="22.09765625" style="32" customWidth="1"/>
    <col min="3588" max="3588" width="16.69921875" style="32" customWidth="1"/>
    <col min="3589" max="3594" width="15.09765625" style="32" customWidth="1"/>
    <col min="3595" max="3595" width="13.5" style="32" customWidth="1"/>
    <col min="3596" max="3597" width="14.296875" style="32" customWidth="1"/>
    <col min="3598" max="3840" width="13.296875" style="32"/>
    <col min="3841" max="3841" width="10.5" style="32" customWidth="1"/>
    <col min="3842" max="3842" width="9.5" style="32" customWidth="1"/>
    <col min="3843" max="3843" width="22.09765625" style="32" customWidth="1"/>
    <col min="3844" max="3844" width="16.69921875" style="32" customWidth="1"/>
    <col min="3845" max="3850" width="15.09765625" style="32" customWidth="1"/>
    <col min="3851" max="3851" width="13.5" style="32" customWidth="1"/>
    <col min="3852" max="3853" width="14.296875" style="32" customWidth="1"/>
    <col min="3854" max="4096" width="13.296875" style="32"/>
    <col min="4097" max="4097" width="10.5" style="32" customWidth="1"/>
    <col min="4098" max="4098" width="9.5" style="32" customWidth="1"/>
    <col min="4099" max="4099" width="22.09765625" style="32" customWidth="1"/>
    <col min="4100" max="4100" width="16.69921875" style="32" customWidth="1"/>
    <col min="4101" max="4106" width="15.09765625" style="32" customWidth="1"/>
    <col min="4107" max="4107" width="13.5" style="32" customWidth="1"/>
    <col min="4108" max="4109" width="14.296875" style="32" customWidth="1"/>
    <col min="4110" max="4352" width="13.296875" style="32"/>
    <col min="4353" max="4353" width="10.5" style="32" customWidth="1"/>
    <col min="4354" max="4354" width="9.5" style="32" customWidth="1"/>
    <col min="4355" max="4355" width="22.09765625" style="32" customWidth="1"/>
    <col min="4356" max="4356" width="16.69921875" style="32" customWidth="1"/>
    <col min="4357" max="4362" width="15.09765625" style="32" customWidth="1"/>
    <col min="4363" max="4363" width="13.5" style="32" customWidth="1"/>
    <col min="4364" max="4365" width="14.296875" style="32" customWidth="1"/>
    <col min="4366" max="4608" width="13.296875" style="32"/>
    <col min="4609" max="4609" width="10.5" style="32" customWidth="1"/>
    <col min="4610" max="4610" width="9.5" style="32" customWidth="1"/>
    <col min="4611" max="4611" width="22.09765625" style="32" customWidth="1"/>
    <col min="4612" max="4612" width="16.69921875" style="32" customWidth="1"/>
    <col min="4613" max="4618" width="15.09765625" style="32" customWidth="1"/>
    <col min="4619" max="4619" width="13.5" style="32" customWidth="1"/>
    <col min="4620" max="4621" width="14.296875" style="32" customWidth="1"/>
    <col min="4622" max="4864" width="13.296875" style="32"/>
    <col min="4865" max="4865" width="10.5" style="32" customWidth="1"/>
    <col min="4866" max="4866" width="9.5" style="32" customWidth="1"/>
    <col min="4867" max="4867" width="22.09765625" style="32" customWidth="1"/>
    <col min="4868" max="4868" width="16.69921875" style="32" customWidth="1"/>
    <col min="4869" max="4874" width="15.09765625" style="32" customWidth="1"/>
    <col min="4875" max="4875" width="13.5" style="32" customWidth="1"/>
    <col min="4876" max="4877" width="14.296875" style="32" customWidth="1"/>
    <col min="4878" max="5120" width="13.296875" style="32"/>
    <col min="5121" max="5121" width="10.5" style="32" customWidth="1"/>
    <col min="5122" max="5122" width="9.5" style="32" customWidth="1"/>
    <col min="5123" max="5123" width="22.09765625" style="32" customWidth="1"/>
    <col min="5124" max="5124" width="16.69921875" style="32" customWidth="1"/>
    <col min="5125" max="5130" width="15.09765625" style="32" customWidth="1"/>
    <col min="5131" max="5131" width="13.5" style="32" customWidth="1"/>
    <col min="5132" max="5133" width="14.296875" style="32" customWidth="1"/>
    <col min="5134" max="5376" width="13.296875" style="32"/>
    <col min="5377" max="5377" width="10.5" style="32" customWidth="1"/>
    <col min="5378" max="5378" width="9.5" style="32" customWidth="1"/>
    <col min="5379" max="5379" width="22.09765625" style="32" customWidth="1"/>
    <col min="5380" max="5380" width="16.69921875" style="32" customWidth="1"/>
    <col min="5381" max="5386" width="15.09765625" style="32" customWidth="1"/>
    <col min="5387" max="5387" width="13.5" style="32" customWidth="1"/>
    <col min="5388" max="5389" width="14.296875" style="32" customWidth="1"/>
    <col min="5390" max="5632" width="13.296875" style="32"/>
    <col min="5633" max="5633" width="10.5" style="32" customWidth="1"/>
    <col min="5634" max="5634" width="9.5" style="32" customWidth="1"/>
    <col min="5635" max="5635" width="22.09765625" style="32" customWidth="1"/>
    <col min="5636" max="5636" width="16.69921875" style="32" customWidth="1"/>
    <col min="5637" max="5642" width="15.09765625" style="32" customWidth="1"/>
    <col min="5643" max="5643" width="13.5" style="32" customWidth="1"/>
    <col min="5644" max="5645" width="14.296875" style="32" customWidth="1"/>
    <col min="5646" max="5888" width="13.296875" style="32"/>
    <col min="5889" max="5889" width="10.5" style="32" customWidth="1"/>
    <col min="5890" max="5890" width="9.5" style="32" customWidth="1"/>
    <col min="5891" max="5891" width="22.09765625" style="32" customWidth="1"/>
    <col min="5892" max="5892" width="16.69921875" style="32" customWidth="1"/>
    <col min="5893" max="5898" width="15.09765625" style="32" customWidth="1"/>
    <col min="5899" max="5899" width="13.5" style="32" customWidth="1"/>
    <col min="5900" max="5901" width="14.296875" style="32" customWidth="1"/>
    <col min="5902" max="6144" width="13.296875" style="32"/>
    <col min="6145" max="6145" width="10.5" style="32" customWidth="1"/>
    <col min="6146" max="6146" width="9.5" style="32" customWidth="1"/>
    <col min="6147" max="6147" width="22.09765625" style="32" customWidth="1"/>
    <col min="6148" max="6148" width="16.69921875" style="32" customWidth="1"/>
    <col min="6149" max="6154" width="15.09765625" style="32" customWidth="1"/>
    <col min="6155" max="6155" width="13.5" style="32" customWidth="1"/>
    <col min="6156" max="6157" width="14.296875" style="32" customWidth="1"/>
    <col min="6158" max="6400" width="13.296875" style="32"/>
    <col min="6401" max="6401" width="10.5" style="32" customWidth="1"/>
    <col min="6402" max="6402" width="9.5" style="32" customWidth="1"/>
    <col min="6403" max="6403" width="22.09765625" style="32" customWidth="1"/>
    <col min="6404" max="6404" width="16.69921875" style="32" customWidth="1"/>
    <col min="6405" max="6410" width="15.09765625" style="32" customWidth="1"/>
    <col min="6411" max="6411" width="13.5" style="32" customWidth="1"/>
    <col min="6412" max="6413" width="14.296875" style="32" customWidth="1"/>
    <col min="6414" max="6656" width="13.296875" style="32"/>
    <col min="6657" max="6657" width="10.5" style="32" customWidth="1"/>
    <col min="6658" max="6658" width="9.5" style="32" customWidth="1"/>
    <col min="6659" max="6659" width="22.09765625" style="32" customWidth="1"/>
    <col min="6660" max="6660" width="16.69921875" style="32" customWidth="1"/>
    <col min="6661" max="6666" width="15.09765625" style="32" customWidth="1"/>
    <col min="6667" max="6667" width="13.5" style="32" customWidth="1"/>
    <col min="6668" max="6669" width="14.296875" style="32" customWidth="1"/>
    <col min="6670" max="6912" width="13.296875" style="32"/>
    <col min="6913" max="6913" width="10.5" style="32" customWidth="1"/>
    <col min="6914" max="6914" width="9.5" style="32" customWidth="1"/>
    <col min="6915" max="6915" width="22.09765625" style="32" customWidth="1"/>
    <col min="6916" max="6916" width="16.69921875" style="32" customWidth="1"/>
    <col min="6917" max="6922" width="15.09765625" style="32" customWidth="1"/>
    <col min="6923" max="6923" width="13.5" style="32" customWidth="1"/>
    <col min="6924" max="6925" width="14.296875" style="32" customWidth="1"/>
    <col min="6926" max="7168" width="13.296875" style="32"/>
    <col min="7169" max="7169" width="10.5" style="32" customWidth="1"/>
    <col min="7170" max="7170" width="9.5" style="32" customWidth="1"/>
    <col min="7171" max="7171" width="22.09765625" style="32" customWidth="1"/>
    <col min="7172" max="7172" width="16.69921875" style="32" customWidth="1"/>
    <col min="7173" max="7178" width="15.09765625" style="32" customWidth="1"/>
    <col min="7179" max="7179" width="13.5" style="32" customWidth="1"/>
    <col min="7180" max="7181" width="14.296875" style="32" customWidth="1"/>
    <col min="7182" max="7424" width="13.296875" style="32"/>
    <col min="7425" max="7425" width="10.5" style="32" customWidth="1"/>
    <col min="7426" max="7426" width="9.5" style="32" customWidth="1"/>
    <col min="7427" max="7427" width="22.09765625" style="32" customWidth="1"/>
    <col min="7428" max="7428" width="16.69921875" style="32" customWidth="1"/>
    <col min="7429" max="7434" width="15.09765625" style="32" customWidth="1"/>
    <col min="7435" max="7435" width="13.5" style="32" customWidth="1"/>
    <col min="7436" max="7437" width="14.296875" style="32" customWidth="1"/>
    <col min="7438" max="7680" width="13.296875" style="32"/>
    <col min="7681" max="7681" width="10.5" style="32" customWidth="1"/>
    <col min="7682" max="7682" width="9.5" style="32" customWidth="1"/>
    <col min="7683" max="7683" width="22.09765625" style="32" customWidth="1"/>
    <col min="7684" max="7684" width="16.69921875" style="32" customWidth="1"/>
    <col min="7685" max="7690" width="15.09765625" style="32" customWidth="1"/>
    <col min="7691" max="7691" width="13.5" style="32" customWidth="1"/>
    <col min="7692" max="7693" width="14.296875" style="32" customWidth="1"/>
    <col min="7694" max="7936" width="13.296875" style="32"/>
    <col min="7937" max="7937" width="10.5" style="32" customWidth="1"/>
    <col min="7938" max="7938" width="9.5" style="32" customWidth="1"/>
    <col min="7939" max="7939" width="22.09765625" style="32" customWidth="1"/>
    <col min="7940" max="7940" width="16.69921875" style="32" customWidth="1"/>
    <col min="7941" max="7946" width="15.09765625" style="32" customWidth="1"/>
    <col min="7947" max="7947" width="13.5" style="32" customWidth="1"/>
    <col min="7948" max="7949" width="14.296875" style="32" customWidth="1"/>
    <col min="7950" max="8192" width="13.296875" style="32"/>
    <col min="8193" max="8193" width="10.5" style="32" customWidth="1"/>
    <col min="8194" max="8194" width="9.5" style="32" customWidth="1"/>
    <col min="8195" max="8195" width="22.09765625" style="32" customWidth="1"/>
    <col min="8196" max="8196" width="16.69921875" style="32" customWidth="1"/>
    <col min="8197" max="8202" width="15.09765625" style="32" customWidth="1"/>
    <col min="8203" max="8203" width="13.5" style="32" customWidth="1"/>
    <col min="8204" max="8205" width="14.296875" style="32" customWidth="1"/>
    <col min="8206" max="8448" width="13.296875" style="32"/>
    <col min="8449" max="8449" width="10.5" style="32" customWidth="1"/>
    <col min="8450" max="8450" width="9.5" style="32" customWidth="1"/>
    <col min="8451" max="8451" width="22.09765625" style="32" customWidth="1"/>
    <col min="8452" max="8452" width="16.69921875" style="32" customWidth="1"/>
    <col min="8453" max="8458" width="15.09765625" style="32" customWidth="1"/>
    <col min="8459" max="8459" width="13.5" style="32" customWidth="1"/>
    <col min="8460" max="8461" width="14.296875" style="32" customWidth="1"/>
    <col min="8462" max="8704" width="13.296875" style="32"/>
    <col min="8705" max="8705" width="10.5" style="32" customWidth="1"/>
    <col min="8706" max="8706" width="9.5" style="32" customWidth="1"/>
    <col min="8707" max="8707" width="22.09765625" style="32" customWidth="1"/>
    <col min="8708" max="8708" width="16.69921875" style="32" customWidth="1"/>
    <col min="8709" max="8714" width="15.09765625" style="32" customWidth="1"/>
    <col min="8715" max="8715" width="13.5" style="32" customWidth="1"/>
    <col min="8716" max="8717" width="14.296875" style="32" customWidth="1"/>
    <col min="8718" max="8960" width="13.296875" style="32"/>
    <col min="8961" max="8961" width="10.5" style="32" customWidth="1"/>
    <col min="8962" max="8962" width="9.5" style="32" customWidth="1"/>
    <col min="8963" max="8963" width="22.09765625" style="32" customWidth="1"/>
    <col min="8964" max="8964" width="16.69921875" style="32" customWidth="1"/>
    <col min="8965" max="8970" width="15.09765625" style="32" customWidth="1"/>
    <col min="8971" max="8971" width="13.5" style="32" customWidth="1"/>
    <col min="8972" max="8973" width="14.296875" style="32" customWidth="1"/>
    <col min="8974" max="9216" width="13.296875" style="32"/>
    <col min="9217" max="9217" width="10.5" style="32" customWidth="1"/>
    <col min="9218" max="9218" width="9.5" style="32" customWidth="1"/>
    <col min="9219" max="9219" width="22.09765625" style="32" customWidth="1"/>
    <col min="9220" max="9220" width="16.69921875" style="32" customWidth="1"/>
    <col min="9221" max="9226" width="15.09765625" style="32" customWidth="1"/>
    <col min="9227" max="9227" width="13.5" style="32" customWidth="1"/>
    <col min="9228" max="9229" width="14.296875" style="32" customWidth="1"/>
    <col min="9230" max="9472" width="13.296875" style="32"/>
    <col min="9473" max="9473" width="10.5" style="32" customWidth="1"/>
    <col min="9474" max="9474" width="9.5" style="32" customWidth="1"/>
    <col min="9475" max="9475" width="22.09765625" style="32" customWidth="1"/>
    <col min="9476" max="9476" width="16.69921875" style="32" customWidth="1"/>
    <col min="9477" max="9482" width="15.09765625" style="32" customWidth="1"/>
    <col min="9483" max="9483" width="13.5" style="32" customWidth="1"/>
    <col min="9484" max="9485" width="14.296875" style="32" customWidth="1"/>
    <col min="9486" max="9728" width="13.296875" style="32"/>
    <col min="9729" max="9729" width="10.5" style="32" customWidth="1"/>
    <col min="9730" max="9730" width="9.5" style="32" customWidth="1"/>
    <col min="9731" max="9731" width="22.09765625" style="32" customWidth="1"/>
    <col min="9732" max="9732" width="16.69921875" style="32" customWidth="1"/>
    <col min="9733" max="9738" width="15.09765625" style="32" customWidth="1"/>
    <col min="9739" max="9739" width="13.5" style="32" customWidth="1"/>
    <col min="9740" max="9741" width="14.296875" style="32" customWidth="1"/>
    <col min="9742" max="9984" width="13.296875" style="32"/>
    <col min="9985" max="9985" width="10.5" style="32" customWidth="1"/>
    <col min="9986" max="9986" width="9.5" style="32" customWidth="1"/>
    <col min="9987" max="9987" width="22.09765625" style="32" customWidth="1"/>
    <col min="9988" max="9988" width="16.69921875" style="32" customWidth="1"/>
    <col min="9989" max="9994" width="15.09765625" style="32" customWidth="1"/>
    <col min="9995" max="9995" width="13.5" style="32" customWidth="1"/>
    <col min="9996" max="9997" width="14.296875" style="32" customWidth="1"/>
    <col min="9998" max="10240" width="13.296875" style="32"/>
    <col min="10241" max="10241" width="10.5" style="32" customWidth="1"/>
    <col min="10242" max="10242" width="9.5" style="32" customWidth="1"/>
    <col min="10243" max="10243" width="22.09765625" style="32" customWidth="1"/>
    <col min="10244" max="10244" width="16.69921875" style="32" customWidth="1"/>
    <col min="10245" max="10250" width="15.09765625" style="32" customWidth="1"/>
    <col min="10251" max="10251" width="13.5" style="32" customWidth="1"/>
    <col min="10252" max="10253" width="14.296875" style="32" customWidth="1"/>
    <col min="10254" max="10496" width="13.296875" style="32"/>
    <col min="10497" max="10497" width="10.5" style="32" customWidth="1"/>
    <col min="10498" max="10498" width="9.5" style="32" customWidth="1"/>
    <col min="10499" max="10499" width="22.09765625" style="32" customWidth="1"/>
    <col min="10500" max="10500" width="16.69921875" style="32" customWidth="1"/>
    <col min="10501" max="10506" width="15.09765625" style="32" customWidth="1"/>
    <col min="10507" max="10507" width="13.5" style="32" customWidth="1"/>
    <col min="10508" max="10509" width="14.296875" style="32" customWidth="1"/>
    <col min="10510" max="10752" width="13.296875" style="32"/>
    <col min="10753" max="10753" width="10.5" style="32" customWidth="1"/>
    <col min="10754" max="10754" width="9.5" style="32" customWidth="1"/>
    <col min="10755" max="10755" width="22.09765625" style="32" customWidth="1"/>
    <col min="10756" max="10756" width="16.69921875" style="32" customWidth="1"/>
    <col min="10757" max="10762" width="15.09765625" style="32" customWidth="1"/>
    <col min="10763" max="10763" width="13.5" style="32" customWidth="1"/>
    <col min="10764" max="10765" width="14.296875" style="32" customWidth="1"/>
    <col min="10766" max="11008" width="13.296875" style="32"/>
    <col min="11009" max="11009" width="10.5" style="32" customWidth="1"/>
    <col min="11010" max="11010" width="9.5" style="32" customWidth="1"/>
    <col min="11011" max="11011" width="22.09765625" style="32" customWidth="1"/>
    <col min="11012" max="11012" width="16.69921875" style="32" customWidth="1"/>
    <col min="11013" max="11018" width="15.09765625" style="32" customWidth="1"/>
    <col min="11019" max="11019" width="13.5" style="32" customWidth="1"/>
    <col min="11020" max="11021" width="14.296875" style="32" customWidth="1"/>
    <col min="11022" max="11264" width="13.296875" style="32"/>
    <col min="11265" max="11265" width="10.5" style="32" customWidth="1"/>
    <col min="11266" max="11266" width="9.5" style="32" customWidth="1"/>
    <col min="11267" max="11267" width="22.09765625" style="32" customWidth="1"/>
    <col min="11268" max="11268" width="16.69921875" style="32" customWidth="1"/>
    <col min="11269" max="11274" width="15.09765625" style="32" customWidth="1"/>
    <col min="11275" max="11275" width="13.5" style="32" customWidth="1"/>
    <col min="11276" max="11277" width="14.296875" style="32" customWidth="1"/>
    <col min="11278" max="11520" width="13.296875" style="32"/>
    <col min="11521" max="11521" width="10.5" style="32" customWidth="1"/>
    <col min="11522" max="11522" width="9.5" style="32" customWidth="1"/>
    <col min="11523" max="11523" width="22.09765625" style="32" customWidth="1"/>
    <col min="11524" max="11524" width="16.69921875" style="32" customWidth="1"/>
    <col min="11525" max="11530" width="15.09765625" style="32" customWidth="1"/>
    <col min="11531" max="11531" width="13.5" style="32" customWidth="1"/>
    <col min="11532" max="11533" width="14.296875" style="32" customWidth="1"/>
    <col min="11534" max="11776" width="13.296875" style="32"/>
    <col min="11777" max="11777" width="10.5" style="32" customWidth="1"/>
    <col min="11778" max="11778" width="9.5" style="32" customWidth="1"/>
    <col min="11779" max="11779" width="22.09765625" style="32" customWidth="1"/>
    <col min="11780" max="11780" width="16.69921875" style="32" customWidth="1"/>
    <col min="11781" max="11786" width="15.09765625" style="32" customWidth="1"/>
    <col min="11787" max="11787" width="13.5" style="32" customWidth="1"/>
    <col min="11788" max="11789" width="14.296875" style="32" customWidth="1"/>
    <col min="11790" max="12032" width="13.296875" style="32"/>
    <col min="12033" max="12033" width="10.5" style="32" customWidth="1"/>
    <col min="12034" max="12034" width="9.5" style="32" customWidth="1"/>
    <col min="12035" max="12035" width="22.09765625" style="32" customWidth="1"/>
    <col min="12036" max="12036" width="16.69921875" style="32" customWidth="1"/>
    <col min="12037" max="12042" width="15.09765625" style="32" customWidth="1"/>
    <col min="12043" max="12043" width="13.5" style="32" customWidth="1"/>
    <col min="12044" max="12045" width="14.296875" style="32" customWidth="1"/>
    <col min="12046" max="12288" width="13.296875" style="32"/>
    <col min="12289" max="12289" width="10.5" style="32" customWidth="1"/>
    <col min="12290" max="12290" width="9.5" style="32" customWidth="1"/>
    <col min="12291" max="12291" width="22.09765625" style="32" customWidth="1"/>
    <col min="12292" max="12292" width="16.69921875" style="32" customWidth="1"/>
    <col min="12293" max="12298" width="15.09765625" style="32" customWidth="1"/>
    <col min="12299" max="12299" width="13.5" style="32" customWidth="1"/>
    <col min="12300" max="12301" width="14.296875" style="32" customWidth="1"/>
    <col min="12302" max="12544" width="13.296875" style="32"/>
    <col min="12545" max="12545" width="10.5" style="32" customWidth="1"/>
    <col min="12546" max="12546" width="9.5" style="32" customWidth="1"/>
    <col min="12547" max="12547" width="22.09765625" style="32" customWidth="1"/>
    <col min="12548" max="12548" width="16.69921875" style="32" customWidth="1"/>
    <col min="12549" max="12554" width="15.09765625" style="32" customWidth="1"/>
    <col min="12555" max="12555" width="13.5" style="32" customWidth="1"/>
    <col min="12556" max="12557" width="14.296875" style="32" customWidth="1"/>
    <col min="12558" max="12800" width="13.296875" style="32"/>
    <col min="12801" max="12801" width="10.5" style="32" customWidth="1"/>
    <col min="12802" max="12802" width="9.5" style="32" customWidth="1"/>
    <col min="12803" max="12803" width="22.09765625" style="32" customWidth="1"/>
    <col min="12804" max="12804" width="16.69921875" style="32" customWidth="1"/>
    <col min="12805" max="12810" width="15.09765625" style="32" customWidth="1"/>
    <col min="12811" max="12811" width="13.5" style="32" customWidth="1"/>
    <col min="12812" max="12813" width="14.296875" style="32" customWidth="1"/>
    <col min="12814" max="13056" width="13.296875" style="32"/>
    <col min="13057" max="13057" width="10.5" style="32" customWidth="1"/>
    <col min="13058" max="13058" width="9.5" style="32" customWidth="1"/>
    <col min="13059" max="13059" width="22.09765625" style="32" customWidth="1"/>
    <col min="13060" max="13060" width="16.69921875" style="32" customWidth="1"/>
    <col min="13061" max="13066" width="15.09765625" style="32" customWidth="1"/>
    <col min="13067" max="13067" width="13.5" style="32" customWidth="1"/>
    <col min="13068" max="13069" width="14.296875" style="32" customWidth="1"/>
    <col min="13070" max="13312" width="13.296875" style="32"/>
    <col min="13313" max="13313" width="10.5" style="32" customWidth="1"/>
    <col min="13314" max="13314" width="9.5" style="32" customWidth="1"/>
    <col min="13315" max="13315" width="22.09765625" style="32" customWidth="1"/>
    <col min="13316" max="13316" width="16.69921875" style="32" customWidth="1"/>
    <col min="13317" max="13322" width="15.09765625" style="32" customWidth="1"/>
    <col min="13323" max="13323" width="13.5" style="32" customWidth="1"/>
    <col min="13324" max="13325" width="14.296875" style="32" customWidth="1"/>
    <col min="13326" max="13568" width="13.296875" style="32"/>
    <col min="13569" max="13569" width="10.5" style="32" customWidth="1"/>
    <col min="13570" max="13570" width="9.5" style="32" customWidth="1"/>
    <col min="13571" max="13571" width="22.09765625" style="32" customWidth="1"/>
    <col min="13572" max="13572" width="16.69921875" style="32" customWidth="1"/>
    <col min="13573" max="13578" width="15.09765625" style="32" customWidth="1"/>
    <col min="13579" max="13579" width="13.5" style="32" customWidth="1"/>
    <col min="13580" max="13581" width="14.296875" style="32" customWidth="1"/>
    <col min="13582" max="13824" width="13.296875" style="32"/>
    <col min="13825" max="13825" width="10.5" style="32" customWidth="1"/>
    <col min="13826" max="13826" width="9.5" style="32" customWidth="1"/>
    <col min="13827" max="13827" width="22.09765625" style="32" customWidth="1"/>
    <col min="13828" max="13828" width="16.69921875" style="32" customWidth="1"/>
    <col min="13829" max="13834" width="15.09765625" style="32" customWidth="1"/>
    <col min="13835" max="13835" width="13.5" style="32" customWidth="1"/>
    <col min="13836" max="13837" width="14.296875" style="32" customWidth="1"/>
    <col min="13838" max="14080" width="13.296875" style="32"/>
    <col min="14081" max="14081" width="10.5" style="32" customWidth="1"/>
    <col min="14082" max="14082" width="9.5" style="32" customWidth="1"/>
    <col min="14083" max="14083" width="22.09765625" style="32" customWidth="1"/>
    <col min="14084" max="14084" width="16.69921875" style="32" customWidth="1"/>
    <col min="14085" max="14090" width="15.09765625" style="32" customWidth="1"/>
    <col min="14091" max="14091" width="13.5" style="32" customWidth="1"/>
    <col min="14092" max="14093" width="14.296875" style="32" customWidth="1"/>
    <col min="14094" max="14336" width="13.296875" style="32"/>
    <col min="14337" max="14337" width="10.5" style="32" customWidth="1"/>
    <col min="14338" max="14338" width="9.5" style="32" customWidth="1"/>
    <col min="14339" max="14339" width="22.09765625" style="32" customWidth="1"/>
    <col min="14340" max="14340" width="16.69921875" style="32" customWidth="1"/>
    <col min="14341" max="14346" width="15.09765625" style="32" customWidth="1"/>
    <col min="14347" max="14347" width="13.5" style="32" customWidth="1"/>
    <col min="14348" max="14349" width="14.296875" style="32" customWidth="1"/>
    <col min="14350" max="14592" width="13.296875" style="32"/>
    <col min="14593" max="14593" width="10.5" style="32" customWidth="1"/>
    <col min="14594" max="14594" width="9.5" style="32" customWidth="1"/>
    <col min="14595" max="14595" width="22.09765625" style="32" customWidth="1"/>
    <col min="14596" max="14596" width="16.69921875" style="32" customWidth="1"/>
    <col min="14597" max="14602" width="15.09765625" style="32" customWidth="1"/>
    <col min="14603" max="14603" width="13.5" style="32" customWidth="1"/>
    <col min="14604" max="14605" width="14.296875" style="32" customWidth="1"/>
    <col min="14606" max="14848" width="13.296875" style="32"/>
    <col min="14849" max="14849" width="10.5" style="32" customWidth="1"/>
    <col min="14850" max="14850" width="9.5" style="32" customWidth="1"/>
    <col min="14851" max="14851" width="22.09765625" style="32" customWidth="1"/>
    <col min="14852" max="14852" width="16.69921875" style="32" customWidth="1"/>
    <col min="14853" max="14858" width="15.09765625" style="32" customWidth="1"/>
    <col min="14859" max="14859" width="13.5" style="32" customWidth="1"/>
    <col min="14860" max="14861" width="14.296875" style="32" customWidth="1"/>
    <col min="14862" max="15104" width="13.296875" style="32"/>
    <col min="15105" max="15105" width="10.5" style="32" customWidth="1"/>
    <col min="15106" max="15106" width="9.5" style="32" customWidth="1"/>
    <col min="15107" max="15107" width="22.09765625" style="32" customWidth="1"/>
    <col min="15108" max="15108" width="16.69921875" style="32" customWidth="1"/>
    <col min="15109" max="15114" width="15.09765625" style="32" customWidth="1"/>
    <col min="15115" max="15115" width="13.5" style="32" customWidth="1"/>
    <col min="15116" max="15117" width="14.296875" style="32" customWidth="1"/>
    <col min="15118" max="15360" width="13.296875" style="32"/>
    <col min="15361" max="15361" width="10.5" style="32" customWidth="1"/>
    <col min="15362" max="15362" width="9.5" style="32" customWidth="1"/>
    <col min="15363" max="15363" width="22.09765625" style="32" customWidth="1"/>
    <col min="15364" max="15364" width="16.69921875" style="32" customWidth="1"/>
    <col min="15365" max="15370" width="15.09765625" style="32" customWidth="1"/>
    <col min="15371" max="15371" width="13.5" style="32" customWidth="1"/>
    <col min="15372" max="15373" width="14.296875" style="32" customWidth="1"/>
    <col min="15374" max="15616" width="13.296875" style="32"/>
    <col min="15617" max="15617" width="10.5" style="32" customWidth="1"/>
    <col min="15618" max="15618" width="9.5" style="32" customWidth="1"/>
    <col min="15619" max="15619" width="22.09765625" style="32" customWidth="1"/>
    <col min="15620" max="15620" width="16.69921875" style="32" customWidth="1"/>
    <col min="15621" max="15626" width="15.09765625" style="32" customWidth="1"/>
    <col min="15627" max="15627" width="13.5" style="32" customWidth="1"/>
    <col min="15628" max="15629" width="14.296875" style="32" customWidth="1"/>
    <col min="15630" max="15872" width="13.296875" style="32"/>
    <col min="15873" max="15873" width="10.5" style="32" customWidth="1"/>
    <col min="15874" max="15874" width="9.5" style="32" customWidth="1"/>
    <col min="15875" max="15875" width="22.09765625" style="32" customWidth="1"/>
    <col min="15876" max="15876" width="16.69921875" style="32" customWidth="1"/>
    <col min="15877" max="15882" width="15.09765625" style="32" customWidth="1"/>
    <col min="15883" max="15883" width="13.5" style="32" customWidth="1"/>
    <col min="15884" max="15885" width="14.296875" style="32" customWidth="1"/>
    <col min="15886" max="16128" width="13.296875" style="32"/>
    <col min="16129" max="16129" width="10.5" style="32" customWidth="1"/>
    <col min="16130" max="16130" width="9.5" style="32" customWidth="1"/>
    <col min="16131" max="16131" width="22.09765625" style="32" customWidth="1"/>
    <col min="16132" max="16132" width="16.69921875" style="32" customWidth="1"/>
    <col min="16133" max="16138" width="15.09765625" style="32" customWidth="1"/>
    <col min="16139" max="16139" width="13.5" style="32" customWidth="1"/>
    <col min="16140" max="16141" width="14.296875" style="32" customWidth="1"/>
    <col min="16142" max="16384" width="13.296875" style="32"/>
  </cols>
  <sheetData>
    <row r="2" spans="1:13" ht="24.9" customHeight="1" x14ac:dyDescent="0.4">
      <c r="A2" s="124" t="s">
        <v>117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31"/>
      <c r="M2" s="31"/>
    </row>
    <row r="3" spans="1:13" ht="9.9" customHeight="1" thickBot="1" x14ac:dyDescent="0.45"/>
    <row r="4" spans="1:13" ht="20.100000000000001" customHeight="1" thickBot="1" x14ac:dyDescent="0.45">
      <c r="A4" s="35" t="s">
        <v>90</v>
      </c>
      <c r="B4" s="36" t="s">
        <v>91</v>
      </c>
      <c r="C4" s="37" t="s">
        <v>92</v>
      </c>
      <c r="D4" s="37" t="s">
        <v>93</v>
      </c>
      <c r="E4" s="38" t="s">
        <v>94</v>
      </c>
      <c r="F4" s="38" t="s">
        <v>95</v>
      </c>
      <c r="G4" s="39" t="s">
        <v>33</v>
      </c>
      <c r="H4" s="40" t="s">
        <v>96</v>
      </c>
      <c r="I4" s="41" t="s">
        <v>97</v>
      </c>
      <c r="J4" s="42" t="s">
        <v>98</v>
      </c>
      <c r="K4" s="41" t="s">
        <v>99</v>
      </c>
      <c r="L4" s="32"/>
      <c r="M4" s="32"/>
    </row>
    <row r="5" spans="1:13" ht="20.100000000000001" customHeight="1" x14ac:dyDescent="0.4">
      <c r="A5" s="43" t="s">
        <v>100</v>
      </c>
      <c r="B5" s="44" t="s">
        <v>101</v>
      </c>
      <c r="C5" s="45"/>
      <c r="D5" s="45"/>
      <c r="E5" s="46">
        <v>269230</v>
      </c>
      <c r="F5" s="46">
        <v>26920</v>
      </c>
      <c r="G5" s="46">
        <f t="shared" ref="G5:G13" si="0">SUM(E5:F5)</f>
        <v>296150</v>
      </c>
      <c r="H5" s="47">
        <f t="shared" ref="H5:H13" si="1">ROUND(E5*$F$31/$F$33,0)</f>
        <v>205128</v>
      </c>
      <c r="I5" s="48">
        <f t="shared" ref="I5:I26" si="2">E5-H5</f>
        <v>64102</v>
      </c>
      <c r="J5" s="49">
        <f t="shared" ref="J5:J13" si="3">ROUND(F5*$F$31/$F$33,0)</f>
        <v>20510</v>
      </c>
      <c r="K5" s="48">
        <f t="shared" ref="K5:K26" si="4">F5-J5</f>
        <v>6410</v>
      </c>
      <c r="L5" s="32"/>
      <c r="M5" s="32"/>
    </row>
    <row r="6" spans="1:13" ht="20.100000000000001" customHeight="1" x14ac:dyDescent="0.4">
      <c r="A6" s="50" t="s">
        <v>102</v>
      </c>
      <c r="B6" s="51" t="s">
        <v>101</v>
      </c>
      <c r="C6" s="52"/>
      <c r="D6" s="52"/>
      <c r="E6" s="53">
        <v>220810</v>
      </c>
      <c r="F6" s="53">
        <v>22080</v>
      </c>
      <c r="G6" s="54">
        <f t="shared" si="0"/>
        <v>242890</v>
      </c>
      <c r="H6" s="55">
        <f t="shared" si="1"/>
        <v>168236</v>
      </c>
      <c r="I6" s="56">
        <f t="shared" si="2"/>
        <v>52574</v>
      </c>
      <c r="J6" s="57">
        <f t="shared" si="3"/>
        <v>16823</v>
      </c>
      <c r="K6" s="56">
        <f t="shared" si="4"/>
        <v>5257</v>
      </c>
      <c r="L6" s="32"/>
      <c r="M6" s="32"/>
    </row>
    <row r="7" spans="1:13" ht="20.100000000000001" customHeight="1" x14ac:dyDescent="0.4">
      <c r="A7" s="50" t="s">
        <v>102</v>
      </c>
      <c r="B7" s="51" t="s">
        <v>101</v>
      </c>
      <c r="C7" s="52"/>
      <c r="D7" s="52"/>
      <c r="E7" s="53">
        <v>4000</v>
      </c>
      <c r="F7" s="53">
        <v>400</v>
      </c>
      <c r="G7" s="54">
        <f t="shared" si="0"/>
        <v>4400</v>
      </c>
      <c r="H7" s="55">
        <f t="shared" si="1"/>
        <v>3048</v>
      </c>
      <c r="I7" s="56">
        <f t="shared" si="2"/>
        <v>952</v>
      </c>
      <c r="J7" s="57">
        <f t="shared" si="3"/>
        <v>305</v>
      </c>
      <c r="K7" s="56">
        <f t="shared" si="4"/>
        <v>95</v>
      </c>
      <c r="L7" s="32"/>
      <c r="M7" s="32"/>
    </row>
    <row r="8" spans="1:13" ht="20.100000000000001" customHeight="1" thickBot="1" x14ac:dyDescent="0.45">
      <c r="A8" s="50" t="s">
        <v>103</v>
      </c>
      <c r="B8" s="51" t="s">
        <v>101</v>
      </c>
      <c r="C8" s="52"/>
      <c r="D8" s="52"/>
      <c r="E8" s="53">
        <v>119160</v>
      </c>
      <c r="F8" s="53">
        <v>11920</v>
      </c>
      <c r="G8" s="54">
        <f t="shared" si="0"/>
        <v>131080</v>
      </c>
      <c r="H8" s="55">
        <f t="shared" si="1"/>
        <v>90789</v>
      </c>
      <c r="I8" s="56">
        <f t="shared" si="2"/>
        <v>28371</v>
      </c>
      <c r="J8" s="57">
        <f t="shared" si="3"/>
        <v>9082</v>
      </c>
      <c r="K8" s="56">
        <f t="shared" si="4"/>
        <v>2838</v>
      </c>
      <c r="L8" s="32"/>
      <c r="M8" s="32"/>
    </row>
    <row r="9" spans="1:13" ht="20.100000000000001" hidden="1" customHeight="1" x14ac:dyDescent="0.4">
      <c r="A9" s="58"/>
      <c r="B9" s="59"/>
      <c r="C9" s="60"/>
      <c r="D9" s="60"/>
      <c r="E9" s="61"/>
      <c r="F9" s="61"/>
      <c r="G9" s="62">
        <f t="shared" si="0"/>
        <v>0</v>
      </c>
      <c r="H9" s="63">
        <f t="shared" si="1"/>
        <v>0</v>
      </c>
      <c r="I9" s="64">
        <f t="shared" si="2"/>
        <v>0</v>
      </c>
      <c r="J9" s="65">
        <f t="shared" si="3"/>
        <v>0</v>
      </c>
      <c r="K9" s="64">
        <f t="shared" si="4"/>
        <v>0</v>
      </c>
      <c r="L9" s="32"/>
      <c r="M9" s="32"/>
    </row>
    <row r="10" spans="1:13" ht="20.100000000000001" hidden="1" customHeight="1" x14ac:dyDescent="0.4">
      <c r="A10" s="58"/>
      <c r="B10" s="59"/>
      <c r="C10" s="60"/>
      <c r="D10" s="60"/>
      <c r="E10" s="61"/>
      <c r="F10" s="61"/>
      <c r="G10" s="62">
        <f t="shared" si="0"/>
        <v>0</v>
      </c>
      <c r="H10" s="63">
        <f t="shared" si="1"/>
        <v>0</v>
      </c>
      <c r="I10" s="64">
        <f t="shared" si="2"/>
        <v>0</v>
      </c>
      <c r="J10" s="65">
        <f t="shared" si="3"/>
        <v>0</v>
      </c>
      <c r="K10" s="64">
        <f t="shared" si="4"/>
        <v>0</v>
      </c>
      <c r="L10" s="32"/>
      <c r="M10" s="32"/>
    </row>
    <row r="11" spans="1:13" ht="20.100000000000001" hidden="1" customHeight="1" x14ac:dyDescent="0.4">
      <c r="A11" s="58"/>
      <c r="B11" s="59"/>
      <c r="C11" s="60"/>
      <c r="D11" s="60"/>
      <c r="E11" s="61"/>
      <c r="F11" s="61"/>
      <c r="G11" s="62">
        <f t="shared" si="0"/>
        <v>0</v>
      </c>
      <c r="H11" s="63">
        <f t="shared" si="1"/>
        <v>0</v>
      </c>
      <c r="I11" s="64">
        <f t="shared" si="2"/>
        <v>0</v>
      </c>
      <c r="J11" s="65">
        <f t="shared" si="3"/>
        <v>0</v>
      </c>
      <c r="K11" s="64">
        <f t="shared" si="4"/>
        <v>0</v>
      </c>
      <c r="L11" s="32"/>
      <c r="M11" s="32"/>
    </row>
    <row r="12" spans="1:13" ht="20.100000000000001" hidden="1" customHeight="1" x14ac:dyDescent="0.4">
      <c r="A12" s="58"/>
      <c r="B12" s="59"/>
      <c r="C12" s="60"/>
      <c r="D12" s="60"/>
      <c r="E12" s="61"/>
      <c r="F12" s="61"/>
      <c r="G12" s="62">
        <f t="shared" si="0"/>
        <v>0</v>
      </c>
      <c r="H12" s="63">
        <f t="shared" si="1"/>
        <v>0</v>
      </c>
      <c r="I12" s="64">
        <f t="shared" si="2"/>
        <v>0</v>
      </c>
      <c r="J12" s="65">
        <f t="shared" si="3"/>
        <v>0</v>
      </c>
      <c r="K12" s="64">
        <f t="shared" si="4"/>
        <v>0</v>
      </c>
      <c r="L12" s="32"/>
      <c r="M12" s="32"/>
    </row>
    <row r="13" spans="1:13" ht="20.100000000000001" hidden="1" customHeight="1" thickBot="1" x14ac:dyDescent="0.45">
      <c r="A13" s="58"/>
      <c r="B13" s="59"/>
      <c r="C13" s="60"/>
      <c r="D13" s="60"/>
      <c r="E13" s="61"/>
      <c r="F13" s="61"/>
      <c r="G13" s="62">
        <f t="shared" si="0"/>
        <v>0</v>
      </c>
      <c r="H13" s="63">
        <f t="shared" si="1"/>
        <v>0</v>
      </c>
      <c r="I13" s="64">
        <f t="shared" si="2"/>
        <v>0</v>
      </c>
      <c r="J13" s="65">
        <f t="shared" si="3"/>
        <v>0</v>
      </c>
      <c r="K13" s="64">
        <f t="shared" si="4"/>
        <v>0</v>
      </c>
      <c r="L13" s="32"/>
      <c r="M13" s="32"/>
    </row>
    <row r="14" spans="1:13" ht="20.100000000000001" customHeight="1" thickTop="1" thickBot="1" x14ac:dyDescent="0.45">
      <c r="A14" s="125" t="s">
        <v>104</v>
      </c>
      <c r="B14" s="126"/>
      <c r="C14" s="126"/>
      <c r="D14" s="127"/>
      <c r="E14" s="66">
        <f t="shared" ref="E14:K14" si="5">SUM(E5:E13)</f>
        <v>613200</v>
      </c>
      <c r="F14" s="66">
        <f t="shared" si="5"/>
        <v>61320</v>
      </c>
      <c r="G14" s="67">
        <f t="shared" si="5"/>
        <v>674520</v>
      </c>
      <c r="H14" s="68">
        <f t="shared" si="5"/>
        <v>467201</v>
      </c>
      <c r="I14" s="69">
        <f t="shared" si="5"/>
        <v>145999</v>
      </c>
      <c r="J14" s="70">
        <f t="shared" si="5"/>
        <v>46720</v>
      </c>
      <c r="K14" s="110">
        <f t="shared" si="5"/>
        <v>14600</v>
      </c>
      <c r="L14" s="32"/>
      <c r="M14" s="32"/>
    </row>
    <row r="15" spans="1:13" ht="20.100000000000001" customHeight="1" x14ac:dyDescent="0.15">
      <c r="A15" s="71" ph="1">
        <v>45019</v>
      </c>
      <c r="B15" s="44" t="s">
        <v>105</v>
      </c>
      <c r="C15" s="72"/>
      <c r="D15" s="72"/>
      <c r="E15" s="73">
        <v>21000000</v>
      </c>
      <c r="F15" s="73">
        <v>2100000</v>
      </c>
      <c r="G15" s="73">
        <f t="shared" ref="G15:G26" si="6">SUM(E15:F15)</f>
        <v>23100000</v>
      </c>
      <c r="H15" s="55">
        <f t="shared" ref="H15:H26" si="7">ROUND(E15*$F$31/$F$33,0)</f>
        <v>16000000</v>
      </c>
      <c r="I15" s="48">
        <f t="shared" si="2"/>
        <v>5000000</v>
      </c>
      <c r="J15" s="49">
        <f t="shared" ref="J15:J26" si="8">ROUND(F15*$F$31/$F$33,0)</f>
        <v>1600000</v>
      </c>
      <c r="K15" s="48">
        <f t="shared" si="4"/>
        <v>500000</v>
      </c>
      <c r="L15" s="32"/>
      <c r="M15" s="32"/>
    </row>
    <row r="16" spans="1:13" ht="20.100000000000001" customHeight="1" x14ac:dyDescent="0.4">
      <c r="A16" s="74">
        <v>45020</v>
      </c>
      <c r="B16" s="75" t="s">
        <v>106</v>
      </c>
      <c r="C16" s="76"/>
      <c r="D16" s="76"/>
      <c r="E16" s="77">
        <v>219200000</v>
      </c>
      <c r="F16" s="77">
        <v>21920000</v>
      </c>
      <c r="G16" s="77">
        <f t="shared" si="6"/>
        <v>241120000</v>
      </c>
      <c r="H16" s="55">
        <f t="shared" si="7"/>
        <v>167009524</v>
      </c>
      <c r="I16" s="56">
        <f t="shared" si="2"/>
        <v>52190476</v>
      </c>
      <c r="J16" s="57">
        <f t="shared" si="8"/>
        <v>16700952</v>
      </c>
      <c r="K16" s="56">
        <f t="shared" si="4"/>
        <v>5219048</v>
      </c>
      <c r="L16" s="32"/>
      <c r="M16" s="32"/>
    </row>
    <row r="17" spans="1:14" ht="20.100000000000001" customHeight="1" x14ac:dyDescent="0.4">
      <c r="A17" s="74">
        <v>45044</v>
      </c>
      <c r="B17" s="75" t="s">
        <v>105</v>
      </c>
      <c r="C17" s="76"/>
      <c r="D17" s="76"/>
      <c r="E17" s="77">
        <v>112810</v>
      </c>
      <c r="F17" s="77">
        <v>11280</v>
      </c>
      <c r="G17" s="77">
        <f t="shared" si="6"/>
        <v>124090</v>
      </c>
      <c r="H17" s="55">
        <f t="shared" si="7"/>
        <v>85950</v>
      </c>
      <c r="I17" s="56">
        <f t="shared" si="2"/>
        <v>26860</v>
      </c>
      <c r="J17" s="57">
        <f t="shared" si="8"/>
        <v>8594</v>
      </c>
      <c r="K17" s="56">
        <f t="shared" si="4"/>
        <v>2686</v>
      </c>
      <c r="L17" s="32"/>
      <c r="M17" s="32"/>
    </row>
    <row r="18" spans="1:14" ht="20.100000000000001" customHeight="1" x14ac:dyDescent="0.4">
      <c r="A18" s="74">
        <v>45077</v>
      </c>
      <c r="B18" s="75" t="s">
        <v>105</v>
      </c>
      <c r="C18" s="76"/>
      <c r="D18" s="76"/>
      <c r="E18" s="77">
        <v>113260</v>
      </c>
      <c r="F18" s="77">
        <v>11330</v>
      </c>
      <c r="G18" s="77">
        <f t="shared" si="6"/>
        <v>124590</v>
      </c>
      <c r="H18" s="55">
        <f t="shared" si="7"/>
        <v>86293</v>
      </c>
      <c r="I18" s="56">
        <f t="shared" si="2"/>
        <v>26967</v>
      </c>
      <c r="J18" s="57">
        <f t="shared" si="8"/>
        <v>8632</v>
      </c>
      <c r="K18" s="56">
        <f t="shared" si="4"/>
        <v>2698</v>
      </c>
      <c r="L18" s="32"/>
      <c r="M18" s="32"/>
    </row>
    <row r="19" spans="1:14" ht="20.100000000000001" customHeight="1" thickBot="1" x14ac:dyDescent="0.45">
      <c r="A19" s="74">
        <v>45107</v>
      </c>
      <c r="B19" s="75" t="s">
        <v>105</v>
      </c>
      <c r="C19" s="76"/>
      <c r="D19" s="76"/>
      <c r="E19" s="77">
        <v>112230</v>
      </c>
      <c r="F19" s="77">
        <v>11220</v>
      </c>
      <c r="G19" s="77">
        <f t="shared" si="6"/>
        <v>123450</v>
      </c>
      <c r="H19" s="55">
        <f t="shared" si="7"/>
        <v>85509</v>
      </c>
      <c r="I19" s="56">
        <f t="shared" si="2"/>
        <v>26721</v>
      </c>
      <c r="J19" s="57">
        <f t="shared" si="8"/>
        <v>8549</v>
      </c>
      <c r="K19" s="56">
        <f t="shared" si="4"/>
        <v>2671</v>
      </c>
      <c r="L19" s="32"/>
      <c r="M19" s="32"/>
    </row>
    <row r="20" spans="1:14" ht="20.100000000000001" hidden="1" customHeight="1" x14ac:dyDescent="0.4">
      <c r="A20" s="74"/>
      <c r="B20" s="51"/>
      <c r="C20" s="76"/>
      <c r="D20" s="76"/>
      <c r="E20" s="77"/>
      <c r="F20" s="77"/>
      <c r="G20" s="77">
        <f t="shared" si="6"/>
        <v>0</v>
      </c>
      <c r="H20" s="55">
        <f t="shared" si="7"/>
        <v>0</v>
      </c>
      <c r="I20" s="56">
        <f t="shared" si="2"/>
        <v>0</v>
      </c>
      <c r="J20" s="57">
        <f t="shared" si="8"/>
        <v>0</v>
      </c>
      <c r="K20" s="56">
        <f t="shared" si="4"/>
        <v>0</v>
      </c>
      <c r="L20" s="32"/>
      <c r="M20" s="32"/>
    </row>
    <row r="21" spans="1:14" ht="20.100000000000001" hidden="1" customHeight="1" x14ac:dyDescent="0.4">
      <c r="A21" s="74"/>
      <c r="B21" s="51"/>
      <c r="C21" s="76"/>
      <c r="D21" s="76"/>
      <c r="E21" s="77"/>
      <c r="F21" s="77"/>
      <c r="G21" s="77">
        <f t="shared" si="6"/>
        <v>0</v>
      </c>
      <c r="H21" s="55">
        <f t="shared" si="7"/>
        <v>0</v>
      </c>
      <c r="I21" s="56">
        <f t="shared" si="2"/>
        <v>0</v>
      </c>
      <c r="J21" s="57">
        <f t="shared" si="8"/>
        <v>0</v>
      </c>
      <c r="K21" s="56">
        <f t="shared" si="4"/>
        <v>0</v>
      </c>
      <c r="L21" s="32"/>
      <c r="M21" s="32"/>
    </row>
    <row r="22" spans="1:14" ht="20.100000000000001" hidden="1" customHeight="1" x14ac:dyDescent="0.4">
      <c r="A22" s="74"/>
      <c r="B22" s="51"/>
      <c r="C22" s="76"/>
      <c r="D22" s="76"/>
      <c r="E22" s="77"/>
      <c r="F22" s="77"/>
      <c r="G22" s="77">
        <f t="shared" si="6"/>
        <v>0</v>
      </c>
      <c r="H22" s="55">
        <f t="shared" si="7"/>
        <v>0</v>
      </c>
      <c r="I22" s="56">
        <f t="shared" si="2"/>
        <v>0</v>
      </c>
      <c r="J22" s="57">
        <f t="shared" si="8"/>
        <v>0</v>
      </c>
      <c r="K22" s="56">
        <f t="shared" si="4"/>
        <v>0</v>
      </c>
      <c r="L22" s="32"/>
      <c r="M22" s="32"/>
    </row>
    <row r="23" spans="1:14" ht="20.100000000000001" hidden="1" customHeight="1" x14ac:dyDescent="0.4">
      <c r="A23" s="74"/>
      <c r="B23" s="51"/>
      <c r="C23" s="76"/>
      <c r="D23" s="76"/>
      <c r="E23" s="77"/>
      <c r="F23" s="77"/>
      <c r="G23" s="77">
        <f t="shared" si="6"/>
        <v>0</v>
      </c>
      <c r="H23" s="55">
        <f t="shared" si="7"/>
        <v>0</v>
      </c>
      <c r="I23" s="56">
        <f t="shared" si="2"/>
        <v>0</v>
      </c>
      <c r="J23" s="57">
        <f t="shared" si="8"/>
        <v>0</v>
      </c>
      <c r="K23" s="56">
        <f t="shared" si="4"/>
        <v>0</v>
      </c>
      <c r="L23" s="32"/>
      <c r="M23" s="32"/>
    </row>
    <row r="24" spans="1:14" ht="20.100000000000001" hidden="1" customHeight="1" x14ac:dyDescent="0.4">
      <c r="A24" s="74"/>
      <c r="B24" s="51"/>
      <c r="C24" s="76"/>
      <c r="D24" s="76"/>
      <c r="E24" s="77"/>
      <c r="F24" s="77"/>
      <c r="G24" s="77">
        <f t="shared" si="6"/>
        <v>0</v>
      </c>
      <c r="H24" s="55">
        <f t="shared" si="7"/>
        <v>0</v>
      </c>
      <c r="I24" s="56">
        <f t="shared" si="2"/>
        <v>0</v>
      </c>
      <c r="J24" s="57">
        <f t="shared" si="8"/>
        <v>0</v>
      </c>
      <c r="K24" s="56">
        <f t="shared" si="4"/>
        <v>0</v>
      </c>
      <c r="L24" s="32"/>
      <c r="M24" s="32"/>
    </row>
    <row r="25" spans="1:14" ht="20.100000000000001" hidden="1" customHeight="1" x14ac:dyDescent="0.4">
      <c r="A25" s="74"/>
      <c r="B25" s="51"/>
      <c r="C25" s="76"/>
      <c r="D25" s="76"/>
      <c r="E25" s="77"/>
      <c r="F25" s="77"/>
      <c r="G25" s="77">
        <f t="shared" si="6"/>
        <v>0</v>
      </c>
      <c r="H25" s="55">
        <f t="shared" si="7"/>
        <v>0</v>
      </c>
      <c r="I25" s="56">
        <f t="shared" si="2"/>
        <v>0</v>
      </c>
      <c r="J25" s="57">
        <f t="shared" si="8"/>
        <v>0</v>
      </c>
      <c r="K25" s="56">
        <f t="shared" si="4"/>
        <v>0</v>
      </c>
      <c r="L25" s="32"/>
      <c r="M25" s="32"/>
    </row>
    <row r="26" spans="1:14" ht="20.100000000000001" hidden="1" customHeight="1" thickBot="1" x14ac:dyDescent="0.45">
      <c r="A26" s="78"/>
      <c r="B26" s="51"/>
      <c r="C26" s="79"/>
      <c r="D26" s="79"/>
      <c r="E26" s="80"/>
      <c r="F26" s="80"/>
      <c r="G26" s="77">
        <f t="shared" si="6"/>
        <v>0</v>
      </c>
      <c r="H26" s="55">
        <f t="shared" si="7"/>
        <v>0</v>
      </c>
      <c r="I26" s="56">
        <f t="shared" si="2"/>
        <v>0</v>
      </c>
      <c r="J26" s="57">
        <f t="shared" si="8"/>
        <v>0</v>
      </c>
      <c r="K26" s="56">
        <f t="shared" si="4"/>
        <v>0</v>
      </c>
      <c r="L26" s="32"/>
      <c r="M26" s="32"/>
    </row>
    <row r="27" spans="1:14" ht="20.100000000000001" customHeight="1" thickTop="1" thickBot="1" x14ac:dyDescent="0.45">
      <c r="A27" s="128" t="s">
        <v>107</v>
      </c>
      <c r="B27" s="129"/>
      <c r="C27" s="129"/>
      <c r="D27" s="130"/>
      <c r="E27" s="81">
        <f t="shared" ref="E27:K27" si="9">SUM(E15:E26)</f>
        <v>240538300</v>
      </c>
      <c r="F27" s="81">
        <f t="shared" si="9"/>
        <v>24053830</v>
      </c>
      <c r="G27" s="82">
        <f t="shared" si="9"/>
        <v>264592130</v>
      </c>
      <c r="H27" s="83">
        <f t="shared" si="9"/>
        <v>183267276</v>
      </c>
      <c r="I27" s="84">
        <f t="shared" si="9"/>
        <v>57271024</v>
      </c>
      <c r="J27" s="85">
        <f t="shared" si="9"/>
        <v>18326727</v>
      </c>
      <c r="K27" s="111">
        <f t="shared" si="9"/>
        <v>5727103</v>
      </c>
      <c r="L27" s="32"/>
      <c r="M27" s="32"/>
    </row>
    <row r="28" spans="1:14" ht="20.100000000000001" customHeight="1" thickBot="1" x14ac:dyDescent="0.45">
      <c r="A28" s="131" t="s">
        <v>108</v>
      </c>
      <c r="B28" s="132"/>
      <c r="C28" s="133"/>
      <c r="D28" s="133"/>
      <c r="E28" s="86">
        <f t="shared" ref="E28:K28" si="10">SUM(E27,E14)</f>
        <v>241151500</v>
      </c>
      <c r="F28" s="86">
        <f t="shared" si="10"/>
        <v>24115150</v>
      </c>
      <c r="G28" s="87">
        <f t="shared" si="10"/>
        <v>265266650</v>
      </c>
      <c r="H28" s="88">
        <f t="shared" si="10"/>
        <v>183734477</v>
      </c>
      <c r="I28" s="89">
        <f t="shared" si="10"/>
        <v>57417023</v>
      </c>
      <c r="J28" s="90">
        <f t="shared" si="10"/>
        <v>18373447</v>
      </c>
      <c r="K28" s="91">
        <f t="shared" si="10"/>
        <v>5741703</v>
      </c>
      <c r="L28" s="32"/>
      <c r="M28" s="32"/>
    </row>
    <row r="29" spans="1:14" ht="20.100000000000001" customHeight="1" thickBot="1" x14ac:dyDescent="0.45"/>
    <row r="30" spans="1:14" ht="20.100000000000001" customHeight="1" thickBot="1" x14ac:dyDescent="0.45">
      <c r="A30" s="32"/>
      <c r="B30" s="32"/>
      <c r="C30" s="32"/>
      <c r="D30" s="92" t="s">
        <v>109</v>
      </c>
      <c r="E30" s="93" t="s">
        <v>110</v>
      </c>
      <c r="F30" s="94" t="s">
        <v>111</v>
      </c>
      <c r="I30" s="34"/>
      <c r="J30" s="108" t="s">
        <v>112</v>
      </c>
      <c r="K30" s="109">
        <f>SUMIF($B$5:$B$13,$J30,$K$5:$K$13)+SUMIF($B$15:$B$26,$J$30,$K$15:$K$26)</f>
        <v>5219048</v>
      </c>
      <c r="L30" s="32"/>
      <c r="N30" s="34"/>
    </row>
    <row r="31" spans="1:14" ht="20.100000000000001" customHeight="1" thickBot="1" x14ac:dyDescent="0.45">
      <c r="A31" s="32"/>
      <c r="B31" s="32"/>
      <c r="C31" s="32"/>
      <c r="D31" s="95" t="s">
        <v>113</v>
      </c>
      <c r="E31" s="96">
        <v>80000000</v>
      </c>
      <c r="F31" s="97">
        <f>E31/$E$33*100</f>
        <v>76.19047619047619</v>
      </c>
      <c r="I31" s="34"/>
      <c r="J31" s="98" t="s">
        <v>114</v>
      </c>
      <c r="K31" s="99">
        <f>SUMIF($B$5:$B$13,$J31,$K$5:$K$13)+SUMIF($B$15:$B$26,$J$31,$K$15:$K$26)</f>
        <v>522655</v>
      </c>
      <c r="L31" s="32"/>
      <c r="N31" s="34"/>
    </row>
    <row r="32" spans="1:14" ht="20.100000000000001" customHeight="1" thickTop="1" thickBot="1" x14ac:dyDescent="0.45">
      <c r="A32" s="32"/>
      <c r="B32" s="32"/>
      <c r="C32" s="32"/>
      <c r="D32" s="100" t="s">
        <v>115</v>
      </c>
      <c r="E32" s="101">
        <v>25000000</v>
      </c>
      <c r="F32" s="102">
        <f>E32/$E$33*100</f>
        <v>23.809523809523807</v>
      </c>
      <c r="I32" s="34"/>
      <c r="J32" s="103" t="s">
        <v>108</v>
      </c>
      <c r="K32" s="104">
        <f>SUM(K30:K31)</f>
        <v>5741703</v>
      </c>
      <c r="L32" s="32"/>
      <c r="N32" s="34"/>
    </row>
    <row r="33" spans="1:14" ht="20.100000000000001" customHeight="1" thickTop="1" thickBot="1" x14ac:dyDescent="0.45">
      <c r="A33" s="32"/>
      <c r="B33" s="32"/>
      <c r="C33" s="32"/>
      <c r="D33" s="105" t="s">
        <v>116</v>
      </c>
      <c r="E33" s="106">
        <f>SUM(E31:E32)</f>
        <v>105000000</v>
      </c>
      <c r="F33" s="107">
        <f>SUM(F31:F32)</f>
        <v>100</v>
      </c>
      <c r="I33" s="34"/>
      <c r="J33" s="32"/>
      <c r="N33" s="34"/>
    </row>
  </sheetData>
  <mergeCells count="4">
    <mergeCell ref="A2:K2"/>
    <mergeCell ref="A14:D14"/>
    <mergeCell ref="A27:D27"/>
    <mergeCell ref="A28:D28"/>
  </mergeCells>
  <phoneticPr fontId="1" type="noConversion"/>
  <printOptions horizontalCentered="1"/>
  <pageMargins left="0" right="0" top="0.98425196850393704" bottom="0" header="0" footer="0"/>
  <pageSetup paperSize="9" scale="88" fitToWidth="0" fitToHeight="0" orientation="landscape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e6836dd-cda8-4d28-8080-90076e0c009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문서" ma:contentTypeID="0x010100DC373179FF4C2D4ABE29A7B61AB66D8D" ma:contentTypeVersion="7" ma:contentTypeDescription="새 문서를 만듭니다." ma:contentTypeScope="" ma:versionID="ad5796bf10e7d66cae34c344b1fb3268">
  <xsd:schema xmlns:xsd="http://www.w3.org/2001/XMLSchema" xmlns:xs="http://www.w3.org/2001/XMLSchema" xmlns:p="http://schemas.microsoft.com/office/2006/metadata/properties" xmlns:ns3="fe6836dd-cda8-4d28-8080-90076e0c009f" xmlns:ns4="1970e1a2-16e4-42a4-8167-5f847ef1fd69" targetNamespace="http://schemas.microsoft.com/office/2006/metadata/properties" ma:root="true" ma:fieldsID="b6aeb8cbd9ae8a0d741fbcbe0f064cb5" ns3:_="" ns4:_="">
    <xsd:import namespace="fe6836dd-cda8-4d28-8080-90076e0c009f"/>
    <xsd:import namespace="1970e1a2-16e4-42a4-8167-5f847ef1fd6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6836dd-cda8-4d28-8080-90076e0c00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0" nillable="true" ma:displayName="_activity" ma:hidden="true" ma:internalName="_activity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70e1a2-16e4-42a4-8167-5f847ef1fd6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공유 대상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세부 정보 공유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힌트 해시 공유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콘텐츠 형식"/>
        <xsd:element ref="dc:title" minOccurs="0" maxOccurs="1" ma:index="4" ma:displayName="제목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1B97661-7690-45E7-B7D3-A7DE3688BA78}">
  <ds:schemaRefs>
    <ds:schemaRef ds:uri="1970e1a2-16e4-42a4-8167-5f847ef1fd69"/>
    <ds:schemaRef ds:uri="http://schemas.microsoft.com/office/2006/documentManagement/types"/>
    <ds:schemaRef ds:uri="fe6836dd-cda8-4d28-8080-90076e0c009f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terms/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38E11FF-E205-45DE-A8B2-4943D4FC808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59C5E19-9E47-4B0E-A056-EEEA19B923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6836dd-cda8-4d28-8080-90076e0c009f"/>
    <ds:schemaRef ds:uri="1970e1a2-16e4-42a4-8167-5f847ef1fd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부가세신고서</vt:lpstr>
      <vt:lpstr>안분 예시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2023-07-22T08:20:52Z</dcterms:created>
  <dcterms:modified xsi:type="dcterms:W3CDTF">2023-07-24T06:18:38Z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0x010100DC373179FF4C2D4ABE29A7B61AB66D8D</vt:lpwstr>
  </property>
</Properties>
</file>